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385" yWindow="-15" windowWidth="14430" windowHeight="12825"/>
  </bookViews>
  <sheets>
    <sheet name="Rekapitulace" sheetId="4" r:id="rId1"/>
    <sheet name="Rozpočet" sheetId="2" r:id="rId2"/>
  </sheets>
  <definedNames>
    <definedName name="_xlnm.Print_Area" localSheetId="1">Rozpočet!$A$1:$J$115</definedName>
  </definedNames>
  <calcPr calcId="145621"/>
</workbook>
</file>

<file path=xl/calcChain.xml><?xml version="1.0" encoding="utf-8"?>
<calcChain xmlns="http://schemas.openxmlformats.org/spreadsheetml/2006/main">
  <c r="I57" i="2" l="1"/>
  <c r="J57" i="2" s="1"/>
  <c r="H57" i="2"/>
  <c r="E57" i="2"/>
  <c r="J114" i="2" l="1"/>
  <c r="I113" i="2"/>
  <c r="J113" i="2" s="1"/>
  <c r="H113" i="2"/>
  <c r="I112" i="2"/>
  <c r="J112" i="2" s="1"/>
  <c r="H112" i="2"/>
  <c r="I111" i="2"/>
  <c r="J111" i="2" s="1"/>
  <c r="H111" i="2"/>
  <c r="I108" i="2"/>
  <c r="J108" i="2" s="1"/>
  <c r="H108" i="2"/>
  <c r="I107" i="2"/>
  <c r="J107" i="2" s="1"/>
  <c r="H107" i="2"/>
  <c r="I105" i="2"/>
  <c r="J105" i="2" s="1"/>
  <c r="H105" i="2"/>
  <c r="I103" i="2"/>
  <c r="J103" i="2" s="1"/>
  <c r="H103" i="2"/>
  <c r="I102" i="2"/>
  <c r="J102" i="2" s="1"/>
  <c r="H102" i="2"/>
  <c r="I101" i="2"/>
  <c r="J101" i="2" s="1"/>
  <c r="H101" i="2"/>
  <c r="I100" i="2"/>
  <c r="J100" i="2" s="1"/>
  <c r="H100" i="2"/>
  <c r="I99" i="2"/>
  <c r="J99" i="2" s="1"/>
  <c r="H99" i="2"/>
  <c r="I97" i="2"/>
  <c r="J97" i="2" s="1"/>
  <c r="H97" i="2"/>
  <c r="I95" i="2"/>
  <c r="J95" i="2" s="1"/>
  <c r="H95" i="2"/>
  <c r="I93" i="2"/>
  <c r="J93" i="2" s="1"/>
  <c r="H93" i="2"/>
  <c r="I91" i="2"/>
  <c r="J91" i="2" s="1"/>
  <c r="H91" i="2"/>
  <c r="I89" i="2"/>
  <c r="J89" i="2" s="1"/>
  <c r="H89" i="2"/>
  <c r="I87" i="2"/>
  <c r="J87" i="2" s="1"/>
  <c r="H87" i="2"/>
  <c r="I84" i="2"/>
  <c r="J84" i="2" s="1"/>
  <c r="H84" i="2"/>
  <c r="I83" i="2"/>
  <c r="J83" i="2" s="1"/>
  <c r="H83" i="2"/>
  <c r="I82" i="2"/>
  <c r="J82" i="2" s="1"/>
  <c r="H82" i="2"/>
  <c r="I81" i="2"/>
  <c r="J81" i="2" s="1"/>
  <c r="H81" i="2"/>
  <c r="I79" i="2"/>
  <c r="J79" i="2" s="1"/>
  <c r="H79" i="2"/>
  <c r="I78" i="2"/>
  <c r="J78" i="2" s="1"/>
  <c r="H78" i="2"/>
  <c r="I77" i="2"/>
  <c r="J77" i="2" s="1"/>
  <c r="H77" i="2"/>
  <c r="I75" i="2"/>
  <c r="J75" i="2" s="1"/>
  <c r="H75" i="2"/>
  <c r="I74" i="2"/>
  <c r="J74" i="2" s="1"/>
  <c r="H74" i="2"/>
  <c r="I73" i="2"/>
  <c r="J73" i="2" s="1"/>
  <c r="H73" i="2"/>
  <c r="I68" i="2"/>
  <c r="J68" i="2" s="1"/>
  <c r="H68" i="2"/>
  <c r="I67" i="2"/>
  <c r="J67" i="2" s="1"/>
  <c r="H67" i="2"/>
  <c r="I66" i="2"/>
  <c r="J66" i="2" s="1"/>
  <c r="H66" i="2"/>
  <c r="I64" i="2"/>
  <c r="J64" i="2" s="1"/>
  <c r="H64" i="2"/>
  <c r="I63" i="2"/>
  <c r="J63" i="2" s="1"/>
  <c r="H63" i="2"/>
  <c r="I61" i="2"/>
  <c r="J61" i="2" s="1"/>
  <c r="H61" i="2"/>
  <c r="I60" i="2"/>
  <c r="J60" i="2" s="1"/>
  <c r="H60" i="2"/>
  <c r="I59" i="2"/>
  <c r="J59" i="2" s="1"/>
  <c r="H59" i="2"/>
  <c r="I54" i="2"/>
  <c r="J54" i="2" s="1"/>
  <c r="H54" i="2"/>
  <c r="I52" i="2"/>
  <c r="J52" i="2" s="1"/>
  <c r="H52" i="2"/>
  <c r="I50" i="2"/>
  <c r="J50" i="2" s="1"/>
  <c r="H50" i="2"/>
  <c r="I49" i="2"/>
  <c r="J49" i="2" s="1"/>
  <c r="H49" i="2"/>
  <c r="I46" i="2"/>
  <c r="J46" i="2" s="1"/>
  <c r="H46" i="2"/>
  <c r="I44" i="2"/>
  <c r="J44" i="2" s="1"/>
  <c r="H44" i="2"/>
  <c r="I42" i="2"/>
  <c r="J42" i="2" s="1"/>
  <c r="H42" i="2"/>
  <c r="I41" i="2"/>
  <c r="J41" i="2" s="1"/>
  <c r="H41" i="2"/>
  <c r="I38" i="2"/>
  <c r="J38" i="2" s="1"/>
  <c r="H38" i="2"/>
  <c r="I36" i="2"/>
  <c r="J36" i="2" s="1"/>
  <c r="H36" i="2"/>
  <c r="I35" i="2"/>
  <c r="J35" i="2" s="1"/>
  <c r="H35" i="2"/>
  <c r="I32" i="2"/>
  <c r="J32" i="2" s="1"/>
  <c r="H32" i="2"/>
  <c r="I31" i="2"/>
  <c r="J31" i="2" s="1"/>
  <c r="H31" i="2"/>
  <c r="I27" i="2"/>
  <c r="J27" i="2" s="1"/>
  <c r="H27" i="2"/>
  <c r="I26" i="2"/>
  <c r="J26" i="2" s="1"/>
  <c r="H26" i="2"/>
  <c r="I24" i="2"/>
  <c r="J24" i="2" s="1"/>
  <c r="H24" i="2"/>
  <c r="I22" i="2"/>
  <c r="J22" i="2" s="1"/>
  <c r="H22" i="2"/>
  <c r="I19" i="2"/>
  <c r="J19" i="2" s="1"/>
  <c r="H19" i="2"/>
  <c r="I16" i="2"/>
  <c r="J16" i="2" s="1"/>
  <c r="H16" i="2"/>
  <c r="I15" i="2"/>
  <c r="J15" i="2" s="1"/>
  <c r="H15" i="2"/>
  <c r="I14" i="2"/>
  <c r="J14" i="2" s="1"/>
  <c r="H14" i="2"/>
  <c r="I11" i="2"/>
  <c r="J11" i="2" s="1"/>
  <c r="H11" i="2"/>
  <c r="I10" i="2"/>
  <c r="J10" i="2" s="1"/>
  <c r="H10" i="2"/>
  <c r="I8" i="2"/>
  <c r="J8" i="2" s="1"/>
  <c r="H8" i="2"/>
  <c r="I6" i="2"/>
  <c r="J6" i="2" s="1"/>
  <c r="H6" i="2"/>
  <c r="I4" i="2"/>
  <c r="J4" i="2" s="1"/>
  <c r="H4" i="2"/>
  <c r="E113" i="2"/>
  <c r="E112" i="2"/>
  <c r="E111" i="2"/>
  <c r="E108" i="2"/>
  <c r="E107" i="2"/>
  <c r="E105" i="2"/>
  <c r="E103" i="2"/>
  <c r="E102" i="2"/>
  <c r="E101" i="2"/>
  <c r="E100" i="2"/>
  <c r="E99" i="2"/>
  <c r="E97" i="2"/>
  <c r="E95" i="2"/>
  <c r="E93" i="2"/>
  <c r="E91" i="2"/>
  <c r="E89" i="2"/>
  <c r="E87" i="2"/>
  <c r="E84" i="2"/>
  <c r="E83" i="2"/>
  <c r="E82" i="2"/>
  <c r="E81" i="2"/>
  <c r="E79" i="2"/>
  <c r="E78" i="2"/>
  <c r="E77" i="2"/>
  <c r="E75" i="2"/>
  <c r="E74" i="2"/>
  <c r="E73" i="2"/>
  <c r="E68" i="2"/>
  <c r="E67" i="2"/>
  <c r="E66" i="2"/>
  <c r="E64" i="2"/>
  <c r="E63" i="2"/>
  <c r="E61" i="2"/>
  <c r="E60" i="2"/>
  <c r="E59" i="2"/>
  <c r="E54" i="2"/>
  <c r="E52" i="2"/>
  <c r="E50" i="2"/>
  <c r="E49" i="2"/>
  <c r="E46" i="2"/>
  <c r="E44" i="2"/>
  <c r="E42" i="2"/>
  <c r="E41" i="2"/>
  <c r="E38" i="2"/>
  <c r="E36" i="2"/>
  <c r="E35" i="2"/>
  <c r="E32" i="2"/>
  <c r="E31" i="2"/>
  <c r="E27" i="2"/>
  <c r="E26" i="2"/>
  <c r="E24" i="2"/>
  <c r="E22" i="2"/>
  <c r="E19" i="2"/>
  <c r="E16" i="2"/>
  <c r="E15" i="2"/>
  <c r="E14" i="2"/>
  <c r="E11" i="2"/>
  <c r="E10" i="2"/>
  <c r="E8" i="2"/>
  <c r="E6" i="2"/>
  <c r="E4" i="2"/>
  <c r="H115" i="2" l="1"/>
  <c r="C18" i="4" s="1"/>
  <c r="H69" i="2"/>
  <c r="J69" i="2"/>
  <c r="E69" i="2"/>
  <c r="E115" i="2"/>
  <c r="C17" i="4" s="1"/>
  <c r="J115" i="2"/>
  <c r="B15" i="4" l="1"/>
  <c r="B16" i="4" s="1"/>
  <c r="C20" i="4"/>
  <c r="B19" i="4" l="1"/>
  <c r="B24" i="4" s="1"/>
  <c r="C16" i="4"/>
  <c r="C19" i="4" s="1"/>
  <c r="C24" i="4" s="1"/>
  <c r="C32" i="4" s="1"/>
  <c r="C25" i="4" l="1"/>
  <c r="C28" i="4" s="1"/>
  <c r="C31" i="4"/>
  <c r="C33" i="4" s="1"/>
  <c r="C34" i="4" s="1"/>
  <c r="C36" i="4" l="1"/>
  <c r="C37" i="4" s="1"/>
</calcChain>
</file>

<file path=xl/sharedStrings.xml><?xml version="1.0" encoding="utf-8"?>
<sst xmlns="http://schemas.openxmlformats.org/spreadsheetml/2006/main" count="401" uniqueCount="170">
  <si>
    <t>Název</t>
  </si>
  <si>
    <t>Nadpis rekapitulace</t>
  </si>
  <si>
    <t>Seznam prací a dodávek elektrotechnických zařízení</t>
  </si>
  <si>
    <t>Akce</t>
  </si>
  <si>
    <t>Projekt</t>
  </si>
  <si>
    <t>Investor</t>
  </si>
  <si>
    <t>Statutární město Brno, ÚMČ Brno – Střed, Dominikánská 2, 601 69 Brno</t>
  </si>
  <si>
    <t>Z. č.</t>
  </si>
  <si>
    <t>A. č.</t>
  </si>
  <si>
    <t>Smlouva</t>
  </si>
  <si>
    <t/>
  </si>
  <si>
    <t>Vypracoval</t>
  </si>
  <si>
    <t>Ing. Pavel Žilka</t>
  </si>
  <si>
    <t>Kontroloval</t>
  </si>
  <si>
    <t>Ing. Josef Musil</t>
  </si>
  <si>
    <t>Datum</t>
  </si>
  <si>
    <t>Zpracovatel</t>
  </si>
  <si>
    <t>BMS Servis, s.r.o.</t>
  </si>
  <si>
    <t>CÚ</t>
  </si>
  <si>
    <t>5/2016</t>
  </si>
  <si>
    <t>Mj</t>
  </si>
  <si>
    <t>Počet</t>
  </si>
  <si>
    <t>Materiál</t>
  </si>
  <si>
    <t>Materiál celkem</t>
  </si>
  <si>
    <t>DM</t>
  </si>
  <si>
    <t>Montáž</t>
  </si>
  <si>
    <t>Montáž celkem</t>
  </si>
  <si>
    <t>Cena</t>
  </si>
  <si>
    <t>Cena celkem</t>
  </si>
  <si>
    <t>Dodavky OPS</t>
  </si>
  <si>
    <t>SKŘÍŇOVÝ ROZVÁDĚČ NÁSTĚNNÝ WS</t>
  </si>
  <si>
    <t xml:space="preserve"> WS, 1000x600x300</t>
  </si>
  <si>
    <t>ks</t>
  </si>
  <si>
    <t>Regulátor FX16 “Master”, rozšířený teplotní rozsah</t>
  </si>
  <si>
    <t>LP-FX16X01-000C  9 relé, bez aplikačního software, instalovaná karta N2Open</t>
  </si>
  <si>
    <t>Regulátor FX15 "Classic"</t>
  </si>
  <si>
    <t>LP-FX15X21-000C  9 relé, předem instalovaná karta N2Open, bez aplikace</t>
  </si>
  <si>
    <t>MUI v.3 – Střední uživatelské rozhraní verze 3</t>
  </si>
  <si>
    <t>LP-DIS60P20-0C  - podsvícený LCD displej (4 x26), verze pro montáž do rozvaděče.</t>
  </si>
  <si>
    <t>LP-KIT007-000C Propojovací kabel pro připojení regulátoru FX k displeji MUI / LUI, 3 m.</t>
  </si>
  <si>
    <t>PTC SNÍMAČ TEPL.JOHNSON CONTR.</t>
  </si>
  <si>
    <t>Snímač teploty s PTC prvkem, Venkovní,  krytí IP 54, materiál polykarbonát, typ:</t>
  </si>
  <si>
    <t>A99EY-1C  rozsah -40 až +60 °C</t>
  </si>
  <si>
    <t>A99BB-600C Snímač teploty, baňka, -50/100°C</t>
  </si>
  <si>
    <t>TS-9100-8911 Ponorná jímka, nerez PN 40, Délka 120 mm</t>
  </si>
  <si>
    <t>SNÍMAČ TLAKU - HLADINA KONDENZÁTU</t>
  </si>
  <si>
    <t>Převodník diferenčního tlaku</t>
  </si>
  <si>
    <t>PT-5217-7011  0 až 1 bar</t>
  </si>
  <si>
    <t>UZA Zabezpečovací zařízení</t>
  </si>
  <si>
    <t>Ponorný termostat s nastavitelnou diferencí</t>
  </si>
  <si>
    <t>A19ABC-9011  40/120°C stonkový+jímka</t>
  </si>
  <si>
    <t>Prostorový termostat s pevnou diferencí</t>
  </si>
  <si>
    <t>A19BAC-9001   0/43 °C , vinutý</t>
  </si>
  <si>
    <t>Tlakový spínač</t>
  </si>
  <si>
    <t>P48AAA-9120  20/400 kPa</t>
  </si>
  <si>
    <t>Hladinový spínač LRNV</t>
  </si>
  <si>
    <t>Regulační ventily - PÁRA</t>
  </si>
  <si>
    <t>REGULAČNÍ VENTIL     HU 211, PN40,</t>
  </si>
  <si>
    <t>servopohon: LDM, ANT 40.11 (24V)</t>
  </si>
  <si>
    <t>HU 211 EVH  40/-15, Kvs=5, Q=173kg/hod</t>
  </si>
  <si>
    <t>HU 211 EVH  40/-15, Kvs=4, Q=144kg/hod</t>
  </si>
  <si>
    <t>Regulační ventily - KONDENZÁT</t>
  </si>
  <si>
    <t>Regulační ventil, Vnitřní závit, dvoucestný, PDTC, Válcový závit dle ISO 228, nerez. škrticí sys., ekvipr. char., PN 16, typ:</t>
  </si>
  <si>
    <t>VG7203CT  DN 15, Kvs= 0,5</t>
  </si>
  <si>
    <t>VG7203CT  DN 15, Kvs= 0,4</t>
  </si>
  <si>
    <t>Servopohon</t>
  </si>
  <si>
    <t>VA-7746-1001 Proporcionální regulace 0-10 V / 0(4) - 20 mA, 24 Vstř.</t>
  </si>
  <si>
    <t>Regulační ventily - 18</t>
  </si>
  <si>
    <t>Elektrický pohon VA7820 s havarijní funkcí</t>
  </si>
  <si>
    <t>VA7820-GGA-12 ovládání proporcionální 0(2) - 10VDC / 0(4) - 20mA, On/Off, přírůstkové, 0(2) - 10VDC, 24 VAC</t>
  </si>
  <si>
    <t>Elektrický pohon VA-77xx</t>
  </si>
  <si>
    <t>VA-7746-1001+M</t>
  </si>
  <si>
    <t>Regulační ventily - 18a</t>
  </si>
  <si>
    <t>UŽIVATELSKÝ SOFTWARE PRO DDC</t>
  </si>
  <si>
    <t>Uživatelský software</t>
  </si>
  <si>
    <t>kpt</t>
  </si>
  <si>
    <t>TEST 1:1</t>
  </si>
  <si>
    <t>POT-1-1 Protokol o topné zkoušce</t>
  </si>
  <si>
    <t>UŽIVATELSKÝ SOFTWARE PRO DISPEČRSKÉ PRACOVIŠTĚ</t>
  </si>
  <si>
    <t>VIZUALIZACE  na dispečerské</t>
  </si>
  <si>
    <t>Generace MT do knihy odečtů</t>
  </si>
  <si>
    <t>Ostatní</t>
  </si>
  <si>
    <t>NV-TS Navarek pro snimac teploty</t>
  </si>
  <si>
    <t>M20x1,5 uzavirací ventil</t>
  </si>
  <si>
    <t>Dodávka RMB 9400</t>
  </si>
  <si>
    <t>Dodávky - celkem</t>
  </si>
  <si>
    <t>Elektromontáže</t>
  </si>
  <si>
    <t>KABEL STÍNĚNÝ</t>
  </si>
  <si>
    <t>JYTY 2x1 mm, pevně</t>
  </si>
  <si>
    <t>m</t>
  </si>
  <si>
    <t>JYTY 4x1 mm, pevně</t>
  </si>
  <si>
    <t>JYTY 7x1 mm, pevně</t>
  </si>
  <si>
    <t>KABEL SILOVÝ,IZOLACE PVC S VODIČEM PE</t>
  </si>
  <si>
    <t>CYKY-J 3x1.5 mm2 , pevně</t>
  </si>
  <si>
    <t>CYKY-J 3x2.5 mm2 , pevně</t>
  </si>
  <si>
    <t>CYKY-J 3x4 mm2 , pevně</t>
  </si>
  <si>
    <t>VODIC JEDNOZILOVY, IZOLACE PVC</t>
  </si>
  <si>
    <t>CY 6   mm2,           pevný</t>
  </si>
  <si>
    <t>LV 40X20 HA LIŠTA VKLÁDACÍ (3m)</t>
  </si>
  <si>
    <t>1523 TRUBKA TUHÁ (3m), pevně</t>
  </si>
  <si>
    <t>LH 40X40 LIŠTA HRANATÁ (3m) - DVOJITÝ ZÁMEK</t>
  </si>
  <si>
    <t>KABELOVÝ ŽLAB MARS VČETNĚ</t>
  </si>
  <si>
    <t>DÍLŮ A PŘÍSLUŠENSTVÍ (BEZ PŘEPÁŽEK)</t>
  </si>
  <si>
    <t>62 / 50 S víkem</t>
  </si>
  <si>
    <t>PŘÍSLUŠENSTVÍ KABELOVÝCH ŽLABŮ</t>
  </si>
  <si>
    <t xml:space="preserve"> Nosník žlabu šíře 62mm</t>
  </si>
  <si>
    <t>KRABICOVÁ ROZV.Z LIS.ISOLANTU</t>
  </si>
  <si>
    <t>6455-11 do  4 mm2</t>
  </si>
  <si>
    <t>OSAZENI HMOZDINKY DO ZDIVA</t>
  </si>
  <si>
    <t>HM8</t>
  </si>
  <si>
    <t>UKONCENI KABELU</t>
  </si>
  <si>
    <t>4x10  mm2</t>
  </si>
  <si>
    <t>UKONCENI A ZAPOJENI STINENI</t>
  </si>
  <si>
    <t>Plaste kabelu</t>
  </si>
  <si>
    <t>HODINOVE ZUCTOVACI SAZBY</t>
  </si>
  <si>
    <t>Uprava stavajiciho zarizeni</t>
  </si>
  <si>
    <t>hod</t>
  </si>
  <si>
    <t>Uprava stavajiciho rozvadece</t>
  </si>
  <si>
    <t>Vyhledani pripojovaciho mista</t>
  </si>
  <si>
    <t>Napojeni na stavajici zarizeni</t>
  </si>
  <si>
    <t>Priprava ke komplexni zkousce</t>
  </si>
  <si>
    <t>SPOLUPRACE S DODAVATELEM PRI</t>
  </si>
  <si>
    <t>zapojovani a zkouskach</t>
  </si>
  <si>
    <t>KOORDINACE POSTUPU PRACI</t>
  </si>
  <si>
    <t>S ostatnimi profesemi</t>
  </si>
  <si>
    <t>Výrobní projektová dokumentace</t>
  </si>
  <si>
    <t>PROVEDENI REVIZNICH ZKOUSEK</t>
  </si>
  <si>
    <t>DLE CSN 331500</t>
  </si>
  <si>
    <t>Revizni technik</t>
  </si>
  <si>
    <t>Vypracování revizní zprávy</t>
  </si>
  <si>
    <t>Spoluprace s reviz.technikem</t>
  </si>
  <si>
    <t>Podružný materiál</t>
  </si>
  <si>
    <t>Elektromontaze celkem</t>
  </si>
  <si>
    <t>Hodnota A</t>
  </si>
  <si>
    <t>Hodnota B</t>
  </si>
  <si>
    <t>Základní náklady</t>
  </si>
  <si>
    <t>Dodávka</t>
  </si>
  <si>
    <t>Doprava 2,60%, Přesun 1,00%</t>
  </si>
  <si>
    <t>Montáž - materiál</t>
  </si>
  <si>
    <t>Montáž - práce</t>
  </si>
  <si>
    <t>Mezisoučet 1</t>
  </si>
  <si>
    <t>Nátěry</t>
  </si>
  <si>
    <t>Zemní práce</t>
  </si>
  <si>
    <t>PPV 0,00% z nátěrů a zemních prací</t>
  </si>
  <si>
    <t>Mezisoučet 2</t>
  </si>
  <si>
    <t>Dodav. dokumentace 1,50% z mezisoučtu 2</t>
  </si>
  <si>
    <t>Rizika a pojištění % z mezisoučtu 2</t>
  </si>
  <si>
    <t>Opravy v záruce % z mezisoučtu 1</t>
  </si>
  <si>
    <t>Základní náklady celkem</t>
  </si>
  <si>
    <t>Vedlejší náklady</t>
  </si>
  <si>
    <t>GZS 1,50% z pravé strany mezisoučtu 2</t>
  </si>
  <si>
    <t>Provozní vlivy 0,50% z pravé strany mezisoučtu 2</t>
  </si>
  <si>
    <t>Vedlejší náklady celkem</t>
  </si>
  <si>
    <t>Kompletační činnost</t>
  </si>
  <si>
    <t>Náklady celkem</t>
  </si>
  <si>
    <t>Náklady celkem bez  DPH</t>
  </si>
  <si>
    <t>MaR</t>
  </si>
  <si>
    <t>PPV 1,00% z montáže: materiál + práce</t>
  </si>
  <si>
    <t>REKONSTRUKCE TEPELNÝCH ZDROJŮ           SO 06.2      VS ŠPITÁLKA 18/18a</t>
  </si>
  <si>
    <t xml:space="preserve"> MaR A SILNOPROUDÉ ROZVODY</t>
  </si>
  <si>
    <t>2016-3068</t>
  </si>
  <si>
    <t>28.5.2016</t>
  </si>
  <si>
    <t>Regulační ventil, Příruba, trojcestný směšovací, PN 6, typ:</t>
  </si>
  <si>
    <t>VG98D1S1K  DN 32, kv 16, lineární</t>
  </si>
  <si>
    <t>VG98D1S1K  DN 32, kv 16, ekviprocentní</t>
  </si>
  <si>
    <t>VG98C1S1K  DN 25, kv 10, ekviprocentní</t>
  </si>
  <si>
    <t>VG98A1S1K  DN 15, kv 4, lineární</t>
  </si>
  <si>
    <t>Uzavírací armatury - výstup do ÚT</t>
  </si>
  <si>
    <t>Uzavírací klapka se závitovými oky</t>
  </si>
  <si>
    <t>D650NL+SR24P-5  DN50, Kvs=90 m3/hod, 24V~,ovládání O/Z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</si>
</sst>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_-* #,##0\ &quot;Kč&quot;_-;\-* #,##0\ &quot;Kč&quot;_-;_-* &quot;-&quot;??\ &quot;Kč&quot;_-;_-@_-"/>
    <numFmt numFmtId="165" formatCode="_-* #,##0\ _K_č_-;\-* #,##0\ _K_č_-;_-* &quot;-&quot;??\ _K_č_-;_-@_-"/>
  </numFmts>
  <fonts count="8" x14ac:knownFonts="1">
    <font>
      <sz val="11"/>
      <color theme="1"/>
      <name val="Calibri"/>
      <family val="2"/>
      <charset val="238"/>
      <scheme val="minor"/>
    </font>
    <font>
      <sz val="9"/>
      <color rgb="FF000000"/>
      <name val="Segoe UI"/>
      <family val="2"/>
      <charset val="238"/>
    </font>
    <font>
      <b/>
      <sz val="11"/>
      <color rgb="FF000000"/>
      <name val="Segoe UI"/>
      <family val="2"/>
      <charset val="238"/>
    </font>
    <font>
      <b/>
      <sz val="10"/>
      <color rgb="FF000000"/>
      <name val="Segoe UI"/>
      <family val="2"/>
      <charset val="238"/>
    </font>
    <font>
      <b/>
      <sz val="9"/>
      <color rgb="FF000000"/>
      <name val="Segoe UI"/>
      <family val="2"/>
      <charset val="238"/>
    </font>
    <font>
      <i/>
      <sz val="10"/>
      <color rgb="FF000000"/>
      <name val="Segoe UI"/>
      <family val="2"/>
      <charset val="238"/>
    </font>
    <font>
      <b/>
      <i/>
      <sz val="11"/>
      <color rgb="FF000000"/>
      <name val="Segoe UI"/>
      <family val="2"/>
      <charset val="238"/>
    </font>
    <font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E0"/>
        <bgColor indexed="64"/>
      </patternFill>
    </fill>
  </fills>
  <borders count="17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</cellStyleXfs>
  <cellXfs count="45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49" fontId="2" fillId="3" borderId="1" xfId="0" applyNumberFormat="1" applyFont="1" applyFill="1" applyBorder="1" applyAlignment="1">
      <alignment horizontal="left"/>
    </xf>
    <xf numFmtId="49" fontId="1" fillId="4" borderId="1" xfId="0" applyNumberFormat="1" applyFont="1" applyFill="1" applyBorder="1" applyAlignment="1">
      <alignment horizontal="left"/>
    </xf>
    <xf numFmtId="4" fontId="0" fillId="0" borderId="0" xfId="0" applyNumberFormat="1"/>
    <xf numFmtId="3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3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3" fontId="2" fillId="3" borderId="1" xfId="0" applyNumberFormat="1" applyFont="1" applyFill="1" applyBorder="1" applyAlignment="1">
      <alignment horizontal="right"/>
    </xf>
    <xf numFmtId="49" fontId="5" fillId="5" borderId="1" xfId="0" applyNumberFormat="1" applyFont="1" applyFill="1" applyBorder="1" applyAlignment="1">
      <alignment horizontal="left"/>
    </xf>
    <xf numFmtId="4" fontId="5" fillId="5" borderId="1" xfId="0" applyNumberFormat="1" applyFont="1" applyFill="1" applyBorder="1" applyAlignment="1">
      <alignment horizontal="right"/>
    </xf>
    <xf numFmtId="3" fontId="5" fillId="5" borderId="1" xfId="0" applyNumberFormat="1" applyFont="1" applyFill="1" applyBorder="1" applyAlignment="1">
      <alignment horizontal="right"/>
    </xf>
    <xf numFmtId="4" fontId="1" fillId="4" borderId="1" xfId="0" applyNumberFormat="1" applyFont="1" applyFill="1" applyBorder="1" applyAlignment="1">
      <alignment horizontal="right"/>
    </xf>
    <xf numFmtId="3" fontId="1" fillId="4" borderId="1" xfId="0" applyNumberFormat="1" applyFont="1" applyFill="1" applyBorder="1" applyAlignment="1">
      <alignment horizontal="right"/>
    </xf>
    <xf numFmtId="49" fontId="6" fillId="5" borderId="1" xfId="0" applyNumberFormat="1" applyFont="1" applyFill="1" applyBorder="1" applyAlignment="1">
      <alignment horizontal="left"/>
    </xf>
    <xf numFmtId="4" fontId="6" fillId="5" borderId="1" xfId="0" applyNumberFormat="1" applyFont="1" applyFill="1" applyBorder="1" applyAlignment="1">
      <alignment horizontal="right"/>
    </xf>
    <xf numFmtId="3" fontId="6" fillId="5" borderId="1" xfId="0" applyNumberFormat="1" applyFont="1" applyFill="1" applyBorder="1" applyAlignment="1">
      <alignment horizontal="right"/>
    </xf>
    <xf numFmtId="4" fontId="5" fillId="5" borderId="1" xfId="0" applyNumberFormat="1" applyFont="1" applyFill="1" applyBorder="1" applyAlignment="1">
      <alignment horizontal="left"/>
    </xf>
    <xf numFmtId="3" fontId="5" fillId="5" borderId="1" xfId="0" applyNumberFormat="1" applyFont="1" applyFill="1" applyBorder="1" applyAlignment="1">
      <alignment horizontal="left"/>
    </xf>
    <xf numFmtId="49" fontId="1" fillId="0" borderId="2" xfId="0" applyNumberFormat="1" applyFont="1" applyFill="1" applyBorder="1" applyAlignment="1">
      <alignment horizontal="left"/>
    </xf>
    <xf numFmtId="49" fontId="1" fillId="0" borderId="5" xfId="0" applyNumberFormat="1" applyFont="1" applyFill="1" applyBorder="1" applyAlignment="1">
      <alignment horizontal="left"/>
    </xf>
    <xf numFmtId="49" fontId="3" fillId="0" borderId="8" xfId="0" applyNumberFormat="1" applyFont="1" applyFill="1" applyBorder="1" applyAlignment="1">
      <alignment horizontal="left"/>
    </xf>
    <xf numFmtId="0" fontId="0" fillId="0" borderId="9" xfId="0" applyFill="1" applyBorder="1"/>
    <xf numFmtId="49" fontId="1" fillId="0" borderId="10" xfId="0" applyNumberFormat="1" applyFont="1" applyFill="1" applyBorder="1" applyAlignment="1">
      <alignment horizontal="left"/>
    </xf>
    <xf numFmtId="49" fontId="3" fillId="0" borderId="11" xfId="0" applyNumberFormat="1" applyFont="1" applyFill="1" applyBorder="1" applyAlignment="1">
      <alignment horizontal="left"/>
    </xf>
    <xf numFmtId="0" fontId="0" fillId="0" borderId="12" xfId="0" applyFill="1" applyBorder="1"/>
    <xf numFmtId="49" fontId="1" fillId="0" borderId="13" xfId="0" applyNumberFormat="1" applyFont="1" applyFill="1" applyBorder="1" applyAlignment="1">
      <alignment horizontal="left"/>
    </xf>
    <xf numFmtId="4" fontId="1" fillId="0" borderId="14" xfId="0" applyNumberFormat="1" applyFont="1" applyFill="1" applyBorder="1" applyAlignment="1">
      <alignment horizontal="left"/>
    </xf>
    <xf numFmtId="4" fontId="1" fillId="0" borderId="15" xfId="0" applyNumberFormat="1" applyFont="1" applyFill="1" applyBorder="1" applyAlignment="1">
      <alignment horizontal="left"/>
    </xf>
    <xf numFmtId="49" fontId="3" fillId="0" borderId="16" xfId="0" applyNumberFormat="1" applyFont="1" applyFill="1" applyBorder="1" applyAlignment="1">
      <alignment horizontal="left"/>
    </xf>
    <xf numFmtId="4" fontId="3" fillId="0" borderId="16" xfId="0" applyNumberFormat="1" applyFont="1" applyFill="1" applyBorder="1" applyAlignment="1">
      <alignment horizontal="right"/>
    </xf>
    <xf numFmtId="49" fontId="1" fillId="0" borderId="8" xfId="0" applyNumberFormat="1" applyFont="1" applyFill="1" applyBorder="1" applyAlignment="1">
      <alignment horizontal="left"/>
    </xf>
    <xf numFmtId="164" fontId="1" fillId="0" borderId="8" xfId="2" applyNumberFormat="1" applyFont="1" applyFill="1" applyBorder="1" applyAlignment="1">
      <alignment horizontal="right"/>
    </xf>
    <xf numFmtId="49" fontId="4" fillId="0" borderId="8" xfId="0" applyNumberFormat="1" applyFont="1" applyFill="1" applyBorder="1" applyAlignment="1">
      <alignment horizontal="left"/>
    </xf>
    <xf numFmtId="164" fontId="4" fillId="0" borderId="8" xfId="2" applyNumberFormat="1" applyFont="1" applyFill="1" applyBorder="1" applyAlignment="1">
      <alignment horizontal="right"/>
    </xf>
    <xf numFmtId="164" fontId="3" fillId="0" borderId="8" xfId="2" applyNumberFormat="1" applyFont="1" applyFill="1" applyBorder="1" applyAlignment="1">
      <alignment horizontal="right"/>
    </xf>
    <xf numFmtId="49" fontId="2" fillId="0" borderId="8" xfId="0" applyNumberFormat="1" applyFont="1" applyFill="1" applyBorder="1" applyAlignment="1">
      <alignment horizontal="left"/>
    </xf>
    <xf numFmtId="164" fontId="2" fillId="0" borderId="8" xfId="2" applyNumberFormat="1" applyFont="1" applyFill="1" applyBorder="1" applyAlignment="1">
      <alignment horizontal="right"/>
    </xf>
    <xf numFmtId="165" fontId="2" fillId="0" borderId="8" xfId="1" applyNumberFormat="1" applyFont="1" applyFill="1" applyBorder="1" applyAlignment="1">
      <alignment horizontal="right"/>
    </xf>
    <xf numFmtId="49" fontId="2" fillId="0" borderId="3" xfId="0" applyNumberFormat="1" applyFont="1" applyFill="1" applyBorder="1" applyAlignment="1">
      <alignment horizontal="center" wrapText="1"/>
    </xf>
    <xf numFmtId="49" fontId="2" fillId="0" borderId="4" xfId="0" applyNumberFormat="1" applyFont="1" applyFill="1" applyBorder="1" applyAlignment="1">
      <alignment horizont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</cellXfs>
  <cellStyles count="3">
    <cellStyle name="Čárka" xfId="1" builtinId="3"/>
    <cellStyle name="Měna" xfId="2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7"/>
  <sheetViews>
    <sheetView tabSelected="1" workbookViewId="0">
      <selection activeCell="C17" sqref="C17"/>
    </sheetView>
  </sheetViews>
  <sheetFormatPr defaultRowHeight="15" x14ac:dyDescent="0.25"/>
  <cols>
    <col min="1" max="1" width="38.42578125" style="1" bestFit="1" customWidth="1"/>
    <col min="2" max="2" width="22.5703125" style="5" customWidth="1"/>
    <col min="3" max="3" width="19.5703125" style="5" customWidth="1"/>
  </cols>
  <sheetData>
    <row r="1" spans="1:3" ht="34.5" customHeight="1" x14ac:dyDescent="0.3">
      <c r="A1" s="21" t="s">
        <v>1</v>
      </c>
      <c r="B1" s="41" t="s">
        <v>2</v>
      </c>
      <c r="C1" s="42"/>
    </row>
    <row r="2" spans="1:3" ht="30" customHeight="1" x14ac:dyDescent="0.25">
      <c r="A2" s="22" t="s">
        <v>3</v>
      </c>
      <c r="B2" s="43" t="s">
        <v>158</v>
      </c>
      <c r="C2" s="44"/>
    </row>
    <row r="3" spans="1:3" x14ac:dyDescent="0.25">
      <c r="A3" s="22" t="s">
        <v>4</v>
      </c>
      <c r="B3" s="43" t="s">
        <v>159</v>
      </c>
      <c r="C3" s="44"/>
    </row>
    <row r="4" spans="1:3" ht="29.25" customHeight="1" x14ac:dyDescent="0.25">
      <c r="A4" s="22" t="s">
        <v>5</v>
      </c>
      <c r="B4" s="43" t="s">
        <v>6</v>
      </c>
      <c r="C4" s="44"/>
    </row>
    <row r="5" spans="1:3" x14ac:dyDescent="0.25">
      <c r="A5" s="22" t="s">
        <v>7</v>
      </c>
      <c r="B5" s="23" t="s">
        <v>160</v>
      </c>
      <c r="C5" s="24"/>
    </row>
    <row r="6" spans="1:3" x14ac:dyDescent="0.25">
      <c r="A6" s="22" t="s">
        <v>8</v>
      </c>
      <c r="B6" s="23" t="s">
        <v>156</v>
      </c>
      <c r="C6" s="24"/>
    </row>
    <row r="7" spans="1:3" x14ac:dyDescent="0.25">
      <c r="A7" s="22" t="s">
        <v>9</v>
      </c>
      <c r="B7" s="23" t="s">
        <v>10</v>
      </c>
      <c r="C7" s="24"/>
    </row>
    <row r="8" spans="1:3" x14ac:dyDescent="0.25">
      <c r="A8" s="22" t="s">
        <v>11</v>
      </c>
      <c r="B8" s="23" t="s">
        <v>12</v>
      </c>
      <c r="C8" s="24"/>
    </row>
    <row r="9" spans="1:3" x14ac:dyDescent="0.25">
      <c r="A9" s="22" t="s">
        <v>13</v>
      </c>
      <c r="B9" s="23" t="s">
        <v>14</v>
      </c>
      <c r="C9" s="24"/>
    </row>
    <row r="10" spans="1:3" x14ac:dyDescent="0.25">
      <c r="A10" s="22" t="s">
        <v>15</v>
      </c>
      <c r="B10" s="23" t="s">
        <v>161</v>
      </c>
      <c r="C10" s="24"/>
    </row>
    <row r="11" spans="1:3" x14ac:dyDescent="0.25">
      <c r="A11" s="22" t="s">
        <v>16</v>
      </c>
      <c r="B11" s="23" t="s">
        <v>17</v>
      </c>
      <c r="C11" s="24"/>
    </row>
    <row r="12" spans="1:3" ht="15.75" thickBot="1" x14ac:dyDescent="0.3">
      <c r="A12" s="25" t="s">
        <v>18</v>
      </c>
      <c r="B12" s="26" t="s">
        <v>19</v>
      </c>
      <c r="C12" s="27"/>
    </row>
    <row r="13" spans="1:3" ht="15.75" thickBot="1" x14ac:dyDescent="0.3">
      <c r="A13" s="28" t="s">
        <v>0</v>
      </c>
      <c r="B13" s="29" t="s">
        <v>133</v>
      </c>
      <c r="C13" s="30" t="s">
        <v>134</v>
      </c>
    </row>
    <row r="14" spans="1:3" x14ac:dyDescent="0.25">
      <c r="A14" s="31" t="s">
        <v>135</v>
      </c>
      <c r="B14" s="32"/>
      <c r="C14" s="32"/>
    </row>
    <row r="15" spans="1:3" x14ac:dyDescent="0.25">
      <c r="A15" s="33" t="s">
        <v>136</v>
      </c>
      <c r="B15" s="34">
        <f>Rozpočet!E69+Rozpočet!H69</f>
        <v>0</v>
      </c>
      <c r="C15" s="34"/>
    </row>
    <row r="16" spans="1:3" x14ac:dyDescent="0.25">
      <c r="A16" s="33" t="s">
        <v>137</v>
      </c>
      <c r="B16" s="34">
        <f>ROUNDDOWN(B15*0.026,0)</f>
        <v>0</v>
      </c>
      <c r="C16" s="34">
        <f>B15*0.01</f>
        <v>0</v>
      </c>
    </row>
    <row r="17" spans="1:3" x14ac:dyDescent="0.25">
      <c r="A17" s="33" t="s">
        <v>138</v>
      </c>
      <c r="B17" s="34"/>
      <c r="C17" s="34">
        <f>Rozpočet!E115</f>
        <v>0</v>
      </c>
    </row>
    <row r="18" spans="1:3" x14ac:dyDescent="0.25">
      <c r="A18" s="33" t="s">
        <v>139</v>
      </c>
      <c r="B18" s="34"/>
      <c r="C18" s="34">
        <f>Rozpočet!H115</f>
        <v>0</v>
      </c>
    </row>
    <row r="19" spans="1:3" x14ac:dyDescent="0.25">
      <c r="A19" s="35" t="s">
        <v>140</v>
      </c>
      <c r="B19" s="36">
        <f>SUM(B15:B18)</f>
        <v>0</v>
      </c>
      <c r="C19" s="36">
        <f>SUM(C16:C18)</f>
        <v>0</v>
      </c>
    </row>
    <row r="20" spans="1:3" x14ac:dyDescent="0.25">
      <c r="A20" s="33" t="s">
        <v>157</v>
      </c>
      <c r="B20" s="34"/>
      <c r="C20" s="34">
        <f>(C17+C18)*0.01</f>
        <v>0</v>
      </c>
    </row>
    <row r="21" spans="1:3" x14ac:dyDescent="0.25">
      <c r="A21" s="33" t="s">
        <v>141</v>
      </c>
      <c r="B21" s="34"/>
      <c r="C21" s="34">
        <v>0</v>
      </c>
    </row>
    <row r="22" spans="1:3" x14ac:dyDescent="0.25">
      <c r="A22" s="33" t="s">
        <v>142</v>
      </c>
      <c r="B22" s="34"/>
      <c r="C22" s="34">
        <v>0</v>
      </c>
    </row>
    <row r="23" spans="1:3" x14ac:dyDescent="0.25">
      <c r="A23" s="33" t="s">
        <v>143</v>
      </c>
      <c r="B23" s="34"/>
      <c r="C23" s="34">
        <v>0</v>
      </c>
    </row>
    <row r="24" spans="1:3" x14ac:dyDescent="0.25">
      <c r="A24" s="35" t="s">
        <v>144</v>
      </c>
      <c r="B24" s="36">
        <f>SUM(B19)</f>
        <v>0</v>
      </c>
      <c r="C24" s="36">
        <f>C19+C20</f>
        <v>0</v>
      </c>
    </row>
    <row r="25" spans="1:3" x14ac:dyDescent="0.25">
      <c r="A25" s="33" t="s">
        <v>145</v>
      </c>
      <c r="B25" s="34"/>
      <c r="C25" s="34">
        <f>SUM(B24:C24)*0.015</f>
        <v>0</v>
      </c>
    </row>
    <row r="26" spans="1:3" x14ac:dyDescent="0.25">
      <c r="A26" s="33" t="s">
        <v>146</v>
      </c>
      <c r="B26" s="34"/>
      <c r="C26" s="34">
        <v>0</v>
      </c>
    </row>
    <row r="27" spans="1:3" x14ac:dyDescent="0.25">
      <c r="A27" s="33" t="s">
        <v>147</v>
      </c>
      <c r="B27" s="34"/>
      <c r="C27" s="34">
        <v>0</v>
      </c>
    </row>
    <row r="28" spans="1:3" x14ac:dyDescent="0.25">
      <c r="A28" s="23" t="s">
        <v>148</v>
      </c>
      <c r="B28" s="37"/>
      <c r="C28" s="37">
        <f>ROUNDUP(SUM(B24:C27),0)</f>
        <v>0</v>
      </c>
    </row>
    <row r="29" spans="1:3" x14ac:dyDescent="0.25">
      <c r="A29" s="33" t="s">
        <v>10</v>
      </c>
      <c r="B29" s="34"/>
      <c r="C29" s="34"/>
    </row>
    <row r="30" spans="1:3" x14ac:dyDescent="0.25">
      <c r="A30" s="23" t="s">
        <v>149</v>
      </c>
      <c r="B30" s="37"/>
      <c r="C30" s="37"/>
    </row>
    <row r="31" spans="1:3" x14ac:dyDescent="0.25">
      <c r="A31" s="33" t="s">
        <v>150</v>
      </c>
      <c r="B31" s="34"/>
      <c r="C31" s="34">
        <f>C24*0.015</f>
        <v>0</v>
      </c>
    </row>
    <row r="32" spans="1:3" x14ac:dyDescent="0.25">
      <c r="A32" s="33" t="s">
        <v>151</v>
      </c>
      <c r="B32" s="34"/>
      <c r="C32" s="34">
        <f>C24*0.005</f>
        <v>0</v>
      </c>
    </row>
    <row r="33" spans="1:3" x14ac:dyDescent="0.25">
      <c r="A33" s="23" t="s">
        <v>152</v>
      </c>
      <c r="B33" s="37"/>
      <c r="C33" s="37">
        <f>ROUNDDOWN(SUM(C31:C32),0)</f>
        <v>0</v>
      </c>
    </row>
    <row r="34" spans="1:3" x14ac:dyDescent="0.25">
      <c r="A34" s="33" t="s">
        <v>153</v>
      </c>
      <c r="B34" s="34"/>
      <c r="C34" s="34">
        <f>C33*1.9065</f>
        <v>0</v>
      </c>
    </row>
    <row r="35" spans="1:3" x14ac:dyDescent="0.25">
      <c r="A35" s="33" t="s">
        <v>10</v>
      </c>
      <c r="B35" s="34"/>
      <c r="C35" s="34"/>
    </row>
    <row r="36" spans="1:3" ht="16.5" x14ac:dyDescent="0.3">
      <c r="A36" s="38" t="s">
        <v>154</v>
      </c>
      <c r="B36" s="39"/>
      <c r="C36" s="39">
        <f>ROUNDDOWN((C34+C33+C28),0)</f>
        <v>0</v>
      </c>
    </row>
    <row r="37" spans="1:3" ht="16.5" x14ac:dyDescent="0.3">
      <c r="A37" s="38" t="s">
        <v>155</v>
      </c>
      <c r="B37" s="40"/>
      <c r="C37" s="39">
        <f>C36</f>
        <v>0</v>
      </c>
    </row>
  </sheetData>
  <mergeCells count="4">
    <mergeCell ref="B1:C1"/>
    <mergeCell ref="B2:C2"/>
    <mergeCell ref="B4:C4"/>
    <mergeCell ref="B3:C3"/>
  </mergeCells>
  <pageMargins left="0.7" right="0.7" top="0.78740157499999996" bottom="0.78740157499999996" header="0.3" footer="0.3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5"/>
  <sheetViews>
    <sheetView workbookViewId="0"/>
  </sheetViews>
  <sheetFormatPr defaultRowHeight="15" x14ac:dyDescent="0.25"/>
  <cols>
    <col min="1" max="1" width="74.5703125" style="1" customWidth="1"/>
    <col min="2" max="2" width="4" style="1" bestFit="1" customWidth="1"/>
    <col min="3" max="3" width="5.7109375" style="5" bestFit="1" customWidth="1"/>
    <col min="4" max="4" width="7.140625" style="6" bestFit="1" customWidth="1"/>
    <col min="5" max="5" width="13.140625" style="6" bestFit="1" customWidth="1"/>
    <col min="6" max="6" width="3.7109375" style="1" bestFit="1" customWidth="1"/>
    <col min="7" max="7" width="6.7109375" style="6" bestFit="1" customWidth="1"/>
    <col min="8" max="8" width="12.5703125" style="6" bestFit="1" customWidth="1"/>
    <col min="9" max="9" width="7.85546875" style="5" bestFit="1" customWidth="1"/>
    <col min="10" max="10" width="12.7109375" style="5" bestFit="1" customWidth="1"/>
  </cols>
  <sheetData>
    <row r="1" spans="1:10" x14ac:dyDescent="0.25">
      <c r="A1" s="2" t="s">
        <v>0</v>
      </c>
      <c r="B1" s="2" t="s">
        <v>20</v>
      </c>
      <c r="C1" s="7" t="s">
        <v>21</v>
      </c>
      <c r="D1" s="8" t="s">
        <v>22</v>
      </c>
      <c r="E1" s="8" t="s">
        <v>23</v>
      </c>
      <c r="F1" s="2" t="s">
        <v>24</v>
      </c>
      <c r="G1" s="8" t="s">
        <v>25</v>
      </c>
      <c r="H1" s="8" t="s">
        <v>26</v>
      </c>
      <c r="I1" s="7" t="s">
        <v>27</v>
      </c>
      <c r="J1" s="7" t="s">
        <v>28</v>
      </c>
    </row>
    <row r="2" spans="1:10" ht="16.5" x14ac:dyDescent="0.3">
      <c r="A2" s="3" t="s">
        <v>29</v>
      </c>
      <c r="B2" s="3" t="s">
        <v>10</v>
      </c>
      <c r="C2" s="9"/>
      <c r="D2" s="10"/>
      <c r="E2" s="10"/>
      <c r="F2" s="3" t="s">
        <v>10</v>
      </c>
      <c r="G2" s="10"/>
      <c r="H2" s="10"/>
      <c r="I2" s="9"/>
      <c r="J2" s="9"/>
    </row>
    <row r="3" spans="1:10" x14ac:dyDescent="0.25">
      <c r="A3" s="11" t="s">
        <v>30</v>
      </c>
      <c r="B3" s="11" t="s">
        <v>10</v>
      </c>
      <c r="C3" s="12"/>
      <c r="D3" s="13"/>
      <c r="E3" s="13"/>
      <c r="F3" s="11" t="s">
        <v>10</v>
      </c>
      <c r="G3" s="13"/>
      <c r="H3" s="13"/>
      <c r="I3" s="12"/>
      <c r="J3" s="12"/>
    </row>
    <row r="4" spans="1:10" x14ac:dyDescent="0.25">
      <c r="A4" s="4" t="s">
        <v>31</v>
      </c>
      <c r="B4" s="4" t="s">
        <v>32</v>
      </c>
      <c r="C4" s="14">
        <v>1</v>
      </c>
      <c r="D4" s="15">
        <v>0</v>
      </c>
      <c r="E4" s="15">
        <f>C4*D4</f>
        <v>0</v>
      </c>
      <c r="F4" s="4" t="s">
        <v>10</v>
      </c>
      <c r="G4" s="15">
        <v>0</v>
      </c>
      <c r="H4" s="15">
        <f>C4*G4</f>
        <v>0</v>
      </c>
      <c r="I4" s="14">
        <f>D4+G4</f>
        <v>0</v>
      </c>
      <c r="J4" s="15">
        <f>C4*I4</f>
        <v>0</v>
      </c>
    </row>
    <row r="5" spans="1:10" x14ac:dyDescent="0.25">
      <c r="A5" s="11" t="s">
        <v>33</v>
      </c>
      <c r="B5" s="11" t="s">
        <v>10</v>
      </c>
      <c r="C5" s="12"/>
      <c r="D5" s="13"/>
      <c r="E5" s="13"/>
      <c r="F5" s="11" t="s">
        <v>10</v>
      </c>
      <c r="G5" s="13"/>
      <c r="H5" s="13"/>
      <c r="I5" s="12"/>
      <c r="J5" s="12"/>
    </row>
    <row r="6" spans="1:10" x14ac:dyDescent="0.25">
      <c r="A6" s="4" t="s">
        <v>34</v>
      </c>
      <c r="B6" s="4" t="s">
        <v>32</v>
      </c>
      <c r="C6" s="14">
        <v>1</v>
      </c>
      <c r="D6" s="15">
        <v>0</v>
      </c>
      <c r="E6" s="15">
        <f>C6*D6</f>
        <v>0</v>
      </c>
      <c r="F6" s="4" t="s">
        <v>10</v>
      </c>
      <c r="G6" s="15">
        <v>0</v>
      </c>
      <c r="H6" s="15">
        <f>C6*G6</f>
        <v>0</v>
      </c>
      <c r="I6" s="14">
        <f>D6+G6</f>
        <v>0</v>
      </c>
      <c r="J6" s="15">
        <f>C6*I6</f>
        <v>0</v>
      </c>
    </row>
    <row r="7" spans="1:10" x14ac:dyDescent="0.25">
      <c r="A7" s="11" t="s">
        <v>35</v>
      </c>
      <c r="B7" s="11" t="s">
        <v>10</v>
      </c>
      <c r="C7" s="12"/>
      <c r="D7" s="13"/>
      <c r="E7" s="13"/>
      <c r="F7" s="11" t="s">
        <v>10</v>
      </c>
      <c r="G7" s="13"/>
      <c r="H7" s="13"/>
      <c r="I7" s="12"/>
      <c r="J7" s="12"/>
    </row>
    <row r="8" spans="1:10" x14ac:dyDescent="0.25">
      <c r="A8" s="4" t="s">
        <v>36</v>
      </c>
      <c r="B8" s="4" t="s">
        <v>32</v>
      </c>
      <c r="C8" s="14">
        <v>1</v>
      </c>
      <c r="D8" s="15">
        <v>0</v>
      </c>
      <c r="E8" s="15">
        <f>C8*D8</f>
        <v>0</v>
      </c>
      <c r="F8" s="4" t="s">
        <v>10</v>
      </c>
      <c r="G8" s="15">
        <v>0</v>
      </c>
      <c r="H8" s="15">
        <f>C8*G8</f>
        <v>0</v>
      </c>
      <c r="I8" s="14">
        <f>D8+G8</f>
        <v>0</v>
      </c>
      <c r="J8" s="15">
        <f>C8*I8</f>
        <v>0</v>
      </c>
    </row>
    <row r="9" spans="1:10" x14ac:dyDescent="0.25">
      <c r="A9" s="4" t="s">
        <v>37</v>
      </c>
      <c r="B9" s="4" t="s">
        <v>10</v>
      </c>
      <c r="C9" s="14"/>
      <c r="D9" s="15"/>
      <c r="E9" s="15"/>
      <c r="F9" s="4" t="s">
        <v>10</v>
      </c>
      <c r="G9" s="15"/>
      <c r="H9" s="15"/>
      <c r="I9" s="14"/>
      <c r="J9" s="14"/>
    </row>
    <row r="10" spans="1:10" x14ac:dyDescent="0.25">
      <c r="A10" s="4" t="s">
        <v>38</v>
      </c>
      <c r="B10" s="4" t="s">
        <v>32</v>
      </c>
      <c r="C10" s="14">
        <v>1</v>
      </c>
      <c r="D10" s="15">
        <v>0</v>
      </c>
      <c r="E10" s="15">
        <f t="shared" ref="E10:E11" si="0">C10*D10</f>
        <v>0</v>
      </c>
      <c r="F10" s="4" t="s">
        <v>10</v>
      </c>
      <c r="G10" s="15">
        <v>0</v>
      </c>
      <c r="H10" s="15">
        <f>C10*G10</f>
        <v>0</v>
      </c>
      <c r="I10" s="14">
        <f>D10+G10</f>
        <v>0</v>
      </c>
      <c r="J10" s="15">
        <f>C10*I10</f>
        <v>0</v>
      </c>
    </row>
    <row r="11" spans="1:10" x14ac:dyDescent="0.25">
      <c r="A11" s="4" t="s">
        <v>39</v>
      </c>
      <c r="B11" s="4" t="s">
        <v>32</v>
      </c>
      <c r="C11" s="14">
        <v>1</v>
      </c>
      <c r="D11" s="15">
        <v>0</v>
      </c>
      <c r="E11" s="15">
        <f t="shared" si="0"/>
        <v>0</v>
      </c>
      <c r="F11" s="4" t="s">
        <v>10</v>
      </c>
      <c r="G11" s="15">
        <v>0</v>
      </c>
      <c r="H11" s="15">
        <f>C11*G11</f>
        <v>0</v>
      </c>
      <c r="I11" s="14">
        <f>D11+G11</f>
        <v>0</v>
      </c>
      <c r="J11" s="15">
        <f>C11*I11</f>
        <v>0</v>
      </c>
    </row>
    <row r="12" spans="1:10" x14ac:dyDescent="0.25">
      <c r="A12" s="11" t="s">
        <v>40</v>
      </c>
      <c r="B12" s="11" t="s">
        <v>10</v>
      </c>
      <c r="C12" s="12"/>
      <c r="D12" s="13"/>
      <c r="E12" s="13"/>
      <c r="F12" s="11" t="s">
        <v>10</v>
      </c>
      <c r="G12" s="13"/>
      <c r="H12" s="13"/>
      <c r="I12" s="12"/>
      <c r="J12" s="12"/>
    </row>
    <row r="13" spans="1:10" x14ac:dyDescent="0.25">
      <c r="A13" s="4" t="s">
        <v>41</v>
      </c>
      <c r="B13" s="4" t="s">
        <v>10</v>
      </c>
      <c r="C13" s="14"/>
      <c r="D13" s="15"/>
      <c r="E13" s="15"/>
      <c r="F13" s="4" t="s">
        <v>10</v>
      </c>
      <c r="G13" s="15"/>
      <c r="H13" s="15"/>
      <c r="I13" s="14"/>
      <c r="J13" s="14"/>
    </row>
    <row r="14" spans="1:10" x14ac:dyDescent="0.25">
      <c r="A14" s="4" t="s">
        <v>42</v>
      </c>
      <c r="B14" s="4" t="s">
        <v>32</v>
      </c>
      <c r="C14" s="14">
        <v>1</v>
      </c>
      <c r="D14" s="15">
        <v>0</v>
      </c>
      <c r="E14" s="15">
        <f t="shared" ref="E14:E16" si="1">C14*D14</f>
        <v>0</v>
      </c>
      <c r="F14" s="4" t="s">
        <v>10</v>
      </c>
      <c r="G14" s="15">
        <v>0</v>
      </c>
      <c r="H14" s="15">
        <f t="shared" ref="H14:H16" si="2">C14*G14</f>
        <v>0</v>
      </c>
      <c r="I14" s="14">
        <f t="shared" ref="I14:I16" si="3">D14+G14</f>
        <v>0</v>
      </c>
      <c r="J14" s="15">
        <f t="shared" ref="J14:J16" si="4">C14*I14</f>
        <v>0</v>
      </c>
    </row>
    <row r="15" spans="1:10" x14ac:dyDescent="0.25">
      <c r="A15" s="4" t="s">
        <v>43</v>
      </c>
      <c r="B15" s="4" t="s">
        <v>32</v>
      </c>
      <c r="C15" s="14">
        <v>6</v>
      </c>
      <c r="D15" s="15">
        <v>0</v>
      </c>
      <c r="E15" s="15">
        <f t="shared" si="1"/>
        <v>0</v>
      </c>
      <c r="F15" s="4" t="s">
        <v>10</v>
      </c>
      <c r="G15" s="15">
        <v>0</v>
      </c>
      <c r="H15" s="15">
        <f t="shared" si="2"/>
        <v>0</v>
      </c>
      <c r="I15" s="14">
        <f t="shared" si="3"/>
        <v>0</v>
      </c>
      <c r="J15" s="15">
        <f t="shared" si="4"/>
        <v>0</v>
      </c>
    </row>
    <row r="16" spans="1:10" x14ac:dyDescent="0.25">
      <c r="A16" s="4" t="s">
        <v>44</v>
      </c>
      <c r="B16" s="4" t="s">
        <v>32</v>
      </c>
      <c r="C16" s="14">
        <v>6</v>
      </c>
      <c r="D16" s="15">
        <v>0</v>
      </c>
      <c r="E16" s="15">
        <f t="shared" si="1"/>
        <v>0</v>
      </c>
      <c r="F16" s="4" t="s">
        <v>10</v>
      </c>
      <c r="G16" s="15">
        <v>0</v>
      </c>
      <c r="H16" s="15">
        <f t="shared" si="2"/>
        <v>0</v>
      </c>
      <c r="I16" s="14">
        <f t="shared" si="3"/>
        <v>0</v>
      </c>
      <c r="J16" s="15">
        <f t="shared" si="4"/>
        <v>0</v>
      </c>
    </row>
    <row r="17" spans="1:10" ht="16.5" x14ac:dyDescent="0.3">
      <c r="A17" s="16" t="s">
        <v>45</v>
      </c>
      <c r="B17" s="16" t="s">
        <v>10</v>
      </c>
      <c r="C17" s="17"/>
      <c r="D17" s="18"/>
      <c r="E17" s="18"/>
      <c r="F17" s="16" t="s">
        <v>10</v>
      </c>
      <c r="G17" s="18"/>
      <c r="H17" s="18"/>
      <c r="I17" s="17"/>
      <c r="J17" s="17"/>
    </row>
    <row r="18" spans="1:10" x14ac:dyDescent="0.25">
      <c r="A18" s="11" t="s">
        <v>46</v>
      </c>
      <c r="B18" s="11" t="s">
        <v>10</v>
      </c>
      <c r="C18" s="12"/>
      <c r="D18" s="13"/>
      <c r="E18" s="13"/>
      <c r="F18" s="11" t="s">
        <v>10</v>
      </c>
      <c r="G18" s="13"/>
      <c r="H18" s="13"/>
      <c r="I18" s="12"/>
      <c r="J18" s="12"/>
    </row>
    <row r="19" spans="1:10" x14ac:dyDescent="0.25">
      <c r="A19" s="4" t="s">
        <v>47</v>
      </c>
      <c r="B19" s="4" t="s">
        <v>32</v>
      </c>
      <c r="C19" s="14">
        <v>1</v>
      </c>
      <c r="D19" s="15">
        <v>0</v>
      </c>
      <c r="E19" s="15">
        <f>C19*D19</f>
        <v>0</v>
      </c>
      <c r="F19" s="4" t="s">
        <v>10</v>
      </c>
      <c r="G19" s="15">
        <v>0</v>
      </c>
      <c r="H19" s="15">
        <f>C19*G19</f>
        <v>0</v>
      </c>
      <c r="I19" s="14">
        <f>D19+G19</f>
        <v>0</v>
      </c>
      <c r="J19" s="15">
        <f>C19*I19</f>
        <v>0</v>
      </c>
    </row>
    <row r="20" spans="1:10" ht="16.5" x14ac:dyDescent="0.3">
      <c r="A20" s="16" t="s">
        <v>48</v>
      </c>
      <c r="B20" s="16" t="s">
        <v>10</v>
      </c>
      <c r="C20" s="17"/>
      <c r="D20" s="18"/>
      <c r="E20" s="18"/>
      <c r="F20" s="16" t="s">
        <v>10</v>
      </c>
      <c r="G20" s="18"/>
      <c r="H20" s="18"/>
      <c r="I20" s="17"/>
      <c r="J20" s="17"/>
    </row>
    <row r="21" spans="1:10" x14ac:dyDescent="0.25">
      <c r="A21" s="4" t="s">
        <v>49</v>
      </c>
      <c r="B21" s="4" t="s">
        <v>10</v>
      </c>
      <c r="C21" s="14"/>
      <c r="D21" s="15"/>
      <c r="E21" s="15"/>
      <c r="F21" s="4" t="s">
        <v>10</v>
      </c>
      <c r="G21" s="15"/>
      <c r="H21" s="15"/>
      <c r="I21" s="14"/>
      <c r="J21" s="14"/>
    </row>
    <row r="22" spans="1:10" x14ac:dyDescent="0.25">
      <c r="A22" s="4" t="s">
        <v>50</v>
      </c>
      <c r="B22" s="4" t="s">
        <v>32</v>
      </c>
      <c r="C22" s="14">
        <v>4</v>
      </c>
      <c r="D22" s="15">
        <v>0</v>
      </c>
      <c r="E22" s="15">
        <f>C22*D22</f>
        <v>0</v>
      </c>
      <c r="F22" s="4" t="s">
        <v>10</v>
      </c>
      <c r="G22" s="15">
        <v>0</v>
      </c>
      <c r="H22" s="15">
        <f>C22*G22</f>
        <v>0</v>
      </c>
      <c r="I22" s="14">
        <f>D22+G22</f>
        <v>0</v>
      </c>
      <c r="J22" s="15">
        <f>C22*I22</f>
        <v>0</v>
      </c>
    </row>
    <row r="23" spans="1:10" x14ac:dyDescent="0.25">
      <c r="A23" s="11" t="s">
        <v>51</v>
      </c>
      <c r="B23" s="11" t="s">
        <v>10</v>
      </c>
      <c r="C23" s="12"/>
      <c r="D23" s="13"/>
      <c r="E23" s="13"/>
      <c r="F23" s="11" t="s">
        <v>10</v>
      </c>
      <c r="G23" s="13"/>
      <c r="H23" s="13"/>
      <c r="I23" s="12"/>
      <c r="J23" s="12"/>
    </row>
    <row r="24" spans="1:10" x14ac:dyDescent="0.25">
      <c r="A24" s="4" t="s">
        <v>52</v>
      </c>
      <c r="B24" s="4" t="s">
        <v>32</v>
      </c>
      <c r="C24" s="14">
        <v>1</v>
      </c>
      <c r="D24" s="15">
        <v>0</v>
      </c>
      <c r="E24" s="15">
        <f>C24*D24</f>
        <v>0</v>
      </c>
      <c r="F24" s="4" t="s">
        <v>10</v>
      </c>
      <c r="G24" s="15">
        <v>0</v>
      </c>
      <c r="H24" s="15">
        <f>C24*G24</f>
        <v>0</v>
      </c>
      <c r="I24" s="14">
        <f>D24+G24</f>
        <v>0</v>
      </c>
      <c r="J24" s="15">
        <f>C24*I24</f>
        <v>0</v>
      </c>
    </row>
    <row r="25" spans="1:10" x14ac:dyDescent="0.25">
      <c r="A25" s="4" t="s">
        <v>53</v>
      </c>
      <c r="B25" s="4" t="s">
        <v>10</v>
      </c>
      <c r="C25" s="14"/>
      <c r="D25" s="15"/>
      <c r="E25" s="15"/>
      <c r="F25" s="4" t="s">
        <v>10</v>
      </c>
      <c r="G25" s="15"/>
      <c r="H25" s="15"/>
      <c r="I25" s="14"/>
      <c r="J25" s="14"/>
    </row>
    <row r="26" spans="1:10" x14ac:dyDescent="0.25">
      <c r="A26" s="4" t="s">
        <v>54</v>
      </c>
      <c r="B26" s="4" t="s">
        <v>32</v>
      </c>
      <c r="C26" s="14">
        <v>2</v>
      </c>
      <c r="D26" s="15">
        <v>0</v>
      </c>
      <c r="E26" s="15">
        <f t="shared" ref="E26:E27" si="5">C26*D26</f>
        <v>0</v>
      </c>
      <c r="F26" s="4" t="s">
        <v>10</v>
      </c>
      <c r="G26" s="15">
        <v>0</v>
      </c>
      <c r="H26" s="15">
        <f t="shared" ref="H26:H27" si="6">C26*G26</f>
        <v>0</v>
      </c>
      <c r="I26" s="14">
        <f t="shared" ref="I26:I27" si="7">D26+G26</f>
        <v>0</v>
      </c>
      <c r="J26" s="15">
        <f t="shared" ref="J26:J27" si="8">C26*I26</f>
        <v>0</v>
      </c>
    </row>
    <row r="27" spans="1:10" x14ac:dyDescent="0.25">
      <c r="A27" s="4" t="s">
        <v>55</v>
      </c>
      <c r="B27" s="4" t="s">
        <v>32</v>
      </c>
      <c r="C27" s="14">
        <v>1</v>
      </c>
      <c r="D27" s="15">
        <v>0</v>
      </c>
      <c r="E27" s="15">
        <f t="shared" si="5"/>
        <v>0</v>
      </c>
      <c r="F27" s="4" t="s">
        <v>10</v>
      </c>
      <c r="G27" s="15">
        <v>0</v>
      </c>
      <c r="H27" s="15">
        <f t="shared" si="6"/>
        <v>0</v>
      </c>
      <c r="I27" s="14">
        <f t="shared" si="7"/>
        <v>0</v>
      </c>
      <c r="J27" s="15">
        <f t="shared" si="8"/>
        <v>0</v>
      </c>
    </row>
    <row r="28" spans="1:10" ht="16.5" x14ac:dyDescent="0.3">
      <c r="A28" s="16" t="s">
        <v>56</v>
      </c>
      <c r="B28" s="16" t="s">
        <v>10</v>
      </c>
      <c r="C28" s="17"/>
      <c r="D28" s="18"/>
      <c r="E28" s="18"/>
      <c r="F28" s="16" t="s">
        <v>10</v>
      </c>
      <c r="G28" s="18"/>
      <c r="H28" s="18"/>
      <c r="I28" s="17"/>
      <c r="J28" s="17"/>
    </row>
    <row r="29" spans="1:10" x14ac:dyDescent="0.25">
      <c r="A29" s="11" t="s">
        <v>57</v>
      </c>
      <c r="B29" s="11" t="s">
        <v>10</v>
      </c>
      <c r="C29" s="12"/>
      <c r="D29" s="13"/>
      <c r="E29" s="13"/>
      <c r="F29" s="11" t="s">
        <v>10</v>
      </c>
      <c r="G29" s="13"/>
      <c r="H29" s="13"/>
      <c r="I29" s="12"/>
      <c r="J29" s="12"/>
    </row>
    <row r="30" spans="1:10" x14ac:dyDescent="0.25">
      <c r="A30" s="11" t="s">
        <v>58</v>
      </c>
      <c r="B30" s="11" t="s">
        <v>10</v>
      </c>
      <c r="C30" s="12"/>
      <c r="D30" s="13"/>
      <c r="E30" s="13"/>
      <c r="F30" s="11" t="s">
        <v>10</v>
      </c>
      <c r="G30" s="13"/>
      <c r="H30" s="13"/>
      <c r="I30" s="12"/>
      <c r="J30" s="12"/>
    </row>
    <row r="31" spans="1:10" x14ac:dyDescent="0.25">
      <c r="A31" s="4" t="s">
        <v>59</v>
      </c>
      <c r="B31" s="4" t="s">
        <v>32</v>
      </c>
      <c r="C31" s="14">
        <v>1</v>
      </c>
      <c r="D31" s="15">
        <v>0</v>
      </c>
      <c r="E31" s="15">
        <f t="shared" ref="E31:E32" si="9">C31*D31</f>
        <v>0</v>
      </c>
      <c r="F31" s="4" t="s">
        <v>10</v>
      </c>
      <c r="G31" s="15">
        <v>0</v>
      </c>
      <c r="H31" s="15">
        <f t="shared" ref="H31:H32" si="10">C31*G31</f>
        <v>0</v>
      </c>
      <c r="I31" s="14">
        <f t="shared" ref="I31:I32" si="11">D31+G31</f>
        <v>0</v>
      </c>
      <c r="J31" s="15">
        <f t="shared" ref="J31:J32" si="12">C31*I31</f>
        <v>0</v>
      </c>
    </row>
    <row r="32" spans="1:10" x14ac:dyDescent="0.25">
      <c r="A32" s="4" t="s">
        <v>60</v>
      </c>
      <c r="B32" s="4" t="s">
        <v>32</v>
      </c>
      <c r="C32" s="14">
        <v>1</v>
      </c>
      <c r="D32" s="15">
        <v>0</v>
      </c>
      <c r="E32" s="15">
        <f t="shared" si="9"/>
        <v>0</v>
      </c>
      <c r="F32" s="4" t="s">
        <v>10</v>
      </c>
      <c r="G32" s="15">
        <v>0</v>
      </c>
      <c r="H32" s="15">
        <f t="shared" si="10"/>
        <v>0</v>
      </c>
      <c r="I32" s="14">
        <f t="shared" si="11"/>
        <v>0</v>
      </c>
      <c r="J32" s="15">
        <f t="shared" si="12"/>
        <v>0</v>
      </c>
    </row>
    <row r="33" spans="1:10" ht="16.5" x14ac:dyDescent="0.3">
      <c r="A33" s="16" t="s">
        <v>61</v>
      </c>
      <c r="B33" s="16" t="s">
        <v>10</v>
      </c>
      <c r="C33" s="17"/>
      <c r="D33" s="18"/>
      <c r="E33" s="18"/>
      <c r="F33" s="16" t="s">
        <v>10</v>
      </c>
      <c r="G33" s="18"/>
      <c r="H33" s="18"/>
      <c r="I33" s="17"/>
      <c r="J33" s="17"/>
    </row>
    <row r="34" spans="1:10" x14ac:dyDescent="0.25">
      <c r="A34" s="4" t="s">
        <v>62</v>
      </c>
      <c r="B34" s="4" t="s">
        <v>10</v>
      </c>
      <c r="C34" s="14"/>
      <c r="D34" s="15"/>
      <c r="E34" s="15"/>
      <c r="F34" s="4" t="s">
        <v>10</v>
      </c>
      <c r="G34" s="15"/>
      <c r="H34" s="15"/>
      <c r="I34" s="14"/>
      <c r="J34" s="14"/>
    </row>
    <row r="35" spans="1:10" x14ac:dyDescent="0.25">
      <c r="A35" s="4" t="s">
        <v>63</v>
      </c>
      <c r="B35" s="4" t="s">
        <v>32</v>
      </c>
      <c r="C35" s="14">
        <v>1</v>
      </c>
      <c r="D35" s="15">
        <v>0</v>
      </c>
      <c r="E35" s="15">
        <f t="shared" ref="E35:E36" si="13">C35*D35</f>
        <v>0</v>
      </c>
      <c r="F35" s="4" t="s">
        <v>10</v>
      </c>
      <c r="G35" s="15">
        <v>0</v>
      </c>
      <c r="H35" s="15">
        <f t="shared" ref="H35:H36" si="14">C35*G35</f>
        <v>0</v>
      </c>
      <c r="I35" s="14">
        <f t="shared" ref="I35:I36" si="15">D35+G35</f>
        <v>0</v>
      </c>
      <c r="J35" s="15">
        <f t="shared" ref="J35:J36" si="16">C35*I35</f>
        <v>0</v>
      </c>
    </row>
    <row r="36" spans="1:10" x14ac:dyDescent="0.25">
      <c r="A36" s="4" t="s">
        <v>64</v>
      </c>
      <c r="B36" s="4" t="s">
        <v>32</v>
      </c>
      <c r="C36" s="14">
        <v>1</v>
      </c>
      <c r="D36" s="15">
        <v>0</v>
      </c>
      <c r="E36" s="15">
        <f t="shared" si="13"/>
        <v>0</v>
      </c>
      <c r="F36" s="4" t="s">
        <v>10</v>
      </c>
      <c r="G36" s="15">
        <v>0</v>
      </c>
      <c r="H36" s="15">
        <f t="shared" si="14"/>
        <v>0</v>
      </c>
      <c r="I36" s="14">
        <f t="shared" si="15"/>
        <v>0</v>
      </c>
      <c r="J36" s="15">
        <f t="shared" si="16"/>
        <v>0</v>
      </c>
    </row>
    <row r="37" spans="1:10" x14ac:dyDescent="0.25">
      <c r="A37" s="11" t="s">
        <v>65</v>
      </c>
      <c r="B37" s="11" t="s">
        <v>10</v>
      </c>
      <c r="C37" s="12"/>
      <c r="D37" s="13"/>
      <c r="E37" s="13"/>
      <c r="F37" s="11" t="s">
        <v>10</v>
      </c>
      <c r="G37" s="13"/>
      <c r="H37" s="13"/>
      <c r="I37" s="12"/>
      <c r="J37" s="12"/>
    </row>
    <row r="38" spans="1:10" x14ac:dyDescent="0.25">
      <c r="A38" s="4" t="s">
        <v>66</v>
      </c>
      <c r="B38" s="4" t="s">
        <v>32</v>
      </c>
      <c r="C38" s="14">
        <v>2</v>
      </c>
      <c r="D38" s="15">
        <v>0</v>
      </c>
      <c r="E38" s="15">
        <f>C38*D38</f>
        <v>0</v>
      </c>
      <c r="F38" s="4" t="s">
        <v>10</v>
      </c>
      <c r="G38" s="15">
        <v>0</v>
      </c>
      <c r="H38" s="15">
        <f>C38*G38</f>
        <v>0</v>
      </c>
      <c r="I38" s="14">
        <f>D38+G38</f>
        <v>0</v>
      </c>
      <c r="J38" s="15">
        <f>C38*I38</f>
        <v>0</v>
      </c>
    </row>
    <row r="39" spans="1:10" ht="16.5" x14ac:dyDescent="0.3">
      <c r="A39" s="16" t="s">
        <v>67</v>
      </c>
      <c r="B39" s="16" t="s">
        <v>10</v>
      </c>
      <c r="C39" s="17"/>
      <c r="D39" s="18"/>
      <c r="E39" s="18"/>
      <c r="F39" s="16" t="s">
        <v>10</v>
      </c>
      <c r="G39" s="18"/>
      <c r="H39" s="18"/>
      <c r="I39" s="17"/>
      <c r="J39" s="17"/>
    </row>
    <row r="40" spans="1:10" x14ac:dyDescent="0.25">
      <c r="A40" s="4" t="s">
        <v>162</v>
      </c>
      <c r="B40" s="4" t="s">
        <v>10</v>
      </c>
      <c r="C40" s="14"/>
      <c r="D40" s="15"/>
      <c r="E40" s="15"/>
      <c r="F40" s="4" t="s">
        <v>10</v>
      </c>
      <c r="G40" s="15"/>
      <c r="H40" s="15"/>
      <c r="I40" s="14"/>
      <c r="J40" s="14"/>
    </row>
    <row r="41" spans="1:10" x14ac:dyDescent="0.25">
      <c r="A41" s="4" t="s">
        <v>163</v>
      </c>
      <c r="B41" s="4" t="s">
        <v>32</v>
      </c>
      <c r="C41" s="14">
        <v>1</v>
      </c>
      <c r="D41" s="15">
        <v>0</v>
      </c>
      <c r="E41" s="15">
        <f t="shared" ref="E41:E42" si="17">C41*D41</f>
        <v>0</v>
      </c>
      <c r="F41" s="4" t="s">
        <v>10</v>
      </c>
      <c r="G41" s="15">
        <v>0</v>
      </c>
      <c r="H41" s="15">
        <f t="shared" ref="H41:H42" si="18">C41*G41</f>
        <v>0</v>
      </c>
      <c r="I41" s="14">
        <f t="shared" ref="I41:I42" si="19">D41+G41</f>
        <v>0</v>
      </c>
      <c r="J41" s="15">
        <f t="shared" ref="J41:J42" si="20">C41*I41</f>
        <v>0</v>
      </c>
    </row>
    <row r="42" spans="1:10" x14ac:dyDescent="0.25">
      <c r="A42" s="4" t="s">
        <v>164</v>
      </c>
      <c r="B42" s="4" t="s">
        <v>32</v>
      </c>
      <c r="C42" s="14">
        <v>1</v>
      </c>
      <c r="D42" s="15">
        <v>0</v>
      </c>
      <c r="E42" s="15">
        <f t="shared" si="17"/>
        <v>0</v>
      </c>
      <c r="F42" s="4" t="s">
        <v>10</v>
      </c>
      <c r="G42" s="15">
        <v>0</v>
      </c>
      <c r="H42" s="15">
        <f t="shared" si="18"/>
        <v>0</v>
      </c>
      <c r="I42" s="14">
        <f t="shared" si="19"/>
        <v>0</v>
      </c>
      <c r="J42" s="15">
        <f t="shared" si="20"/>
        <v>0</v>
      </c>
    </row>
    <row r="43" spans="1:10" x14ac:dyDescent="0.25">
      <c r="A43" s="4" t="s">
        <v>68</v>
      </c>
      <c r="B43" s="4" t="s">
        <v>10</v>
      </c>
      <c r="C43" s="14"/>
      <c r="D43" s="15"/>
      <c r="E43" s="15"/>
      <c r="F43" s="4" t="s">
        <v>10</v>
      </c>
      <c r="G43" s="15"/>
      <c r="H43" s="15"/>
      <c r="I43" s="14"/>
      <c r="J43" s="14"/>
    </row>
    <row r="44" spans="1:10" x14ac:dyDescent="0.25">
      <c r="A44" s="4" t="s">
        <v>69</v>
      </c>
      <c r="B44" s="4" t="s">
        <v>32</v>
      </c>
      <c r="C44" s="14">
        <v>1</v>
      </c>
      <c r="D44" s="15">
        <v>0</v>
      </c>
      <c r="E44" s="15">
        <f>C44*D44</f>
        <v>0</v>
      </c>
      <c r="F44" s="4" t="s">
        <v>10</v>
      </c>
      <c r="G44" s="15">
        <v>0</v>
      </c>
      <c r="H44" s="15">
        <f>C44*G44</f>
        <v>0</v>
      </c>
      <c r="I44" s="14">
        <f>D44+G44</f>
        <v>0</v>
      </c>
      <c r="J44" s="15">
        <f>C44*I44</f>
        <v>0</v>
      </c>
    </row>
    <row r="45" spans="1:10" x14ac:dyDescent="0.25">
      <c r="A45" s="4" t="s">
        <v>70</v>
      </c>
      <c r="B45" s="4" t="s">
        <v>10</v>
      </c>
      <c r="C45" s="14"/>
      <c r="D45" s="15"/>
      <c r="E45" s="15"/>
      <c r="F45" s="4" t="s">
        <v>10</v>
      </c>
      <c r="G45" s="15"/>
      <c r="H45" s="15"/>
      <c r="I45" s="14"/>
      <c r="J45" s="14"/>
    </row>
    <row r="46" spans="1:10" x14ac:dyDescent="0.25">
      <c r="A46" s="4" t="s">
        <v>71</v>
      </c>
      <c r="B46" s="4" t="s">
        <v>32</v>
      </c>
      <c r="C46" s="14">
        <v>1</v>
      </c>
      <c r="D46" s="15">
        <v>0</v>
      </c>
      <c r="E46" s="15">
        <f>C46*D46</f>
        <v>0</v>
      </c>
      <c r="F46" s="4" t="s">
        <v>10</v>
      </c>
      <c r="G46" s="15">
        <v>0</v>
      </c>
      <c r="H46" s="15">
        <f>C46*G46</f>
        <v>0</v>
      </c>
      <c r="I46" s="14">
        <f>D46+G46</f>
        <v>0</v>
      </c>
      <c r="J46" s="15">
        <f>C46*I46</f>
        <v>0</v>
      </c>
    </row>
    <row r="47" spans="1:10" ht="16.5" x14ac:dyDescent="0.3">
      <c r="A47" s="16" t="s">
        <v>72</v>
      </c>
      <c r="B47" s="16" t="s">
        <v>10</v>
      </c>
      <c r="C47" s="17"/>
      <c r="D47" s="18"/>
      <c r="E47" s="18"/>
      <c r="F47" s="16" t="s">
        <v>10</v>
      </c>
      <c r="G47" s="18"/>
      <c r="H47" s="18"/>
      <c r="I47" s="17"/>
      <c r="J47" s="17"/>
    </row>
    <row r="48" spans="1:10" x14ac:dyDescent="0.25">
      <c r="A48" s="4" t="s">
        <v>162</v>
      </c>
      <c r="B48" s="4" t="s">
        <v>10</v>
      </c>
      <c r="C48" s="14"/>
      <c r="D48" s="15"/>
      <c r="E48" s="15"/>
      <c r="F48" s="4" t="s">
        <v>10</v>
      </c>
      <c r="G48" s="15"/>
      <c r="H48" s="15"/>
      <c r="I48" s="14"/>
      <c r="J48" s="14"/>
    </row>
    <row r="49" spans="1:10" x14ac:dyDescent="0.25">
      <c r="A49" s="4" t="s">
        <v>165</v>
      </c>
      <c r="B49" s="4" t="s">
        <v>32</v>
      </c>
      <c r="C49" s="14">
        <v>1</v>
      </c>
      <c r="D49" s="15">
        <v>0</v>
      </c>
      <c r="E49" s="15">
        <f t="shared" ref="E49:E50" si="21">C49*D49</f>
        <v>0</v>
      </c>
      <c r="F49" s="4" t="s">
        <v>10</v>
      </c>
      <c r="G49" s="15">
        <v>0</v>
      </c>
      <c r="H49" s="15">
        <f t="shared" ref="H49:H50" si="22">C49*G49</f>
        <v>0</v>
      </c>
      <c r="I49" s="14">
        <f t="shared" ref="I49:I50" si="23">D49+G49</f>
        <v>0</v>
      </c>
      <c r="J49" s="15">
        <f t="shared" ref="J49:J50" si="24">C49*I49</f>
        <v>0</v>
      </c>
    </row>
    <row r="50" spans="1:10" x14ac:dyDescent="0.25">
      <c r="A50" s="4" t="s">
        <v>166</v>
      </c>
      <c r="B50" s="4" t="s">
        <v>32</v>
      </c>
      <c r="C50" s="14">
        <v>1</v>
      </c>
      <c r="D50" s="15">
        <v>0</v>
      </c>
      <c r="E50" s="15">
        <f t="shared" si="21"/>
        <v>0</v>
      </c>
      <c r="F50" s="4" t="s">
        <v>10</v>
      </c>
      <c r="G50" s="15">
        <v>0</v>
      </c>
      <c r="H50" s="15">
        <f t="shared" si="22"/>
        <v>0</v>
      </c>
      <c r="I50" s="14">
        <f t="shared" si="23"/>
        <v>0</v>
      </c>
      <c r="J50" s="15">
        <f t="shared" si="24"/>
        <v>0</v>
      </c>
    </row>
    <row r="51" spans="1:10" x14ac:dyDescent="0.25">
      <c r="A51" s="4" t="s">
        <v>68</v>
      </c>
      <c r="B51" s="4" t="s">
        <v>10</v>
      </c>
      <c r="C51" s="14"/>
      <c r="D51" s="15"/>
      <c r="E51" s="15"/>
      <c r="F51" s="4" t="s">
        <v>10</v>
      </c>
      <c r="G51" s="15"/>
      <c r="H51" s="15"/>
      <c r="I51" s="14"/>
      <c r="J51" s="14"/>
    </row>
    <row r="52" spans="1:10" x14ac:dyDescent="0.25">
      <c r="A52" s="4" t="s">
        <v>69</v>
      </c>
      <c r="B52" s="4" t="s">
        <v>32</v>
      </c>
      <c r="C52" s="14">
        <v>1</v>
      </c>
      <c r="D52" s="15">
        <v>0</v>
      </c>
      <c r="E52" s="15">
        <f>C52*D52</f>
        <v>0</v>
      </c>
      <c r="F52" s="4" t="s">
        <v>10</v>
      </c>
      <c r="G52" s="15">
        <v>0</v>
      </c>
      <c r="H52" s="15">
        <f>C52*G52</f>
        <v>0</v>
      </c>
      <c r="I52" s="14">
        <f>D52+G52</f>
        <v>0</v>
      </c>
      <c r="J52" s="15">
        <f>C52*I52</f>
        <v>0</v>
      </c>
    </row>
    <row r="53" spans="1:10" x14ac:dyDescent="0.25">
      <c r="A53" s="4" t="s">
        <v>70</v>
      </c>
      <c r="B53" s="4" t="s">
        <v>10</v>
      </c>
      <c r="C53" s="14"/>
      <c r="D53" s="15"/>
      <c r="E53" s="15"/>
      <c r="F53" s="4" t="s">
        <v>10</v>
      </c>
      <c r="G53" s="15"/>
      <c r="H53" s="15"/>
      <c r="I53" s="14"/>
      <c r="J53" s="14"/>
    </row>
    <row r="54" spans="1:10" x14ac:dyDescent="0.25">
      <c r="A54" s="4" t="s">
        <v>71</v>
      </c>
      <c r="B54" s="4" t="s">
        <v>32</v>
      </c>
      <c r="C54" s="14">
        <v>1</v>
      </c>
      <c r="D54" s="15">
        <v>0</v>
      </c>
      <c r="E54" s="15">
        <f>C54*D54</f>
        <v>0</v>
      </c>
      <c r="F54" s="4" t="s">
        <v>10</v>
      </c>
      <c r="G54" s="15">
        <v>0</v>
      </c>
      <c r="H54" s="15">
        <f>C54*G54</f>
        <v>0</v>
      </c>
      <c r="I54" s="14">
        <f>D54+G54</f>
        <v>0</v>
      </c>
      <c r="J54" s="15">
        <f>C54*I54</f>
        <v>0</v>
      </c>
    </row>
    <row r="55" spans="1:10" ht="16.5" x14ac:dyDescent="0.3">
      <c r="A55" s="16" t="s">
        <v>167</v>
      </c>
      <c r="B55" s="16" t="s">
        <v>10</v>
      </c>
      <c r="C55" s="17"/>
      <c r="D55" s="18"/>
      <c r="E55" s="18"/>
      <c r="F55" s="16"/>
      <c r="G55" s="18"/>
      <c r="H55" s="18"/>
      <c r="I55" s="17"/>
      <c r="J55" s="17"/>
    </row>
    <row r="56" spans="1:10" x14ac:dyDescent="0.25">
      <c r="A56" s="4" t="s">
        <v>168</v>
      </c>
      <c r="B56" s="4" t="s">
        <v>10</v>
      </c>
      <c r="C56" s="14"/>
      <c r="D56" s="15"/>
      <c r="E56" s="15"/>
      <c r="F56" s="4"/>
      <c r="G56" s="15"/>
      <c r="H56" s="15"/>
      <c r="I56" s="14"/>
      <c r="J56" s="15"/>
    </row>
    <row r="57" spans="1:10" x14ac:dyDescent="0.25">
      <c r="A57" s="4" t="s">
        <v>169</v>
      </c>
      <c r="B57" s="4" t="s">
        <v>32</v>
      </c>
      <c r="C57" s="14">
        <v>2</v>
      </c>
      <c r="D57" s="15">
        <v>0</v>
      </c>
      <c r="E57" s="15">
        <f>C57*D57</f>
        <v>0</v>
      </c>
      <c r="F57" s="4" t="s">
        <v>10</v>
      </c>
      <c r="G57" s="15">
        <v>0</v>
      </c>
      <c r="H57" s="15">
        <f>C57*G57</f>
        <v>0</v>
      </c>
      <c r="I57" s="14">
        <f>D57+G57</f>
        <v>0</v>
      </c>
      <c r="J57" s="15">
        <f>C57*I57</f>
        <v>0</v>
      </c>
    </row>
    <row r="58" spans="1:10" ht="16.5" x14ac:dyDescent="0.3">
      <c r="A58" s="16" t="s">
        <v>73</v>
      </c>
      <c r="B58" s="16" t="s">
        <v>10</v>
      </c>
      <c r="C58" s="17"/>
      <c r="D58" s="18"/>
      <c r="E58" s="18"/>
      <c r="F58" s="16" t="s">
        <v>10</v>
      </c>
      <c r="G58" s="18"/>
      <c r="H58" s="18"/>
      <c r="I58" s="17"/>
      <c r="J58" s="17"/>
    </row>
    <row r="59" spans="1:10" x14ac:dyDescent="0.25">
      <c r="A59" s="4" t="s">
        <v>74</v>
      </c>
      <c r="B59" s="4" t="s">
        <v>75</v>
      </c>
      <c r="C59" s="14">
        <v>1</v>
      </c>
      <c r="D59" s="15">
        <v>0</v>
      </c>
      <c r="E59" s="15">
        <f t="shared" ref="E59:E61" si="25">C59*D59</f>
        <v>0</v>
      </c>
      <c r="F59" s="4" t="s">
        <v>10</v>
      </c>
      <c r="G59" s="15">
        <v>0</v>
      </c>
      <c r="H59" s="15">
        <f t="shared" ref="H59:H61" si="26">C59*G59</f>
        <v>0</v>
      </c>
      <c r="I59" s="14">
        <f t="shared" ref="I59:I61" si="27">D59+G59</f>
        <v>0</v>
      </c>
      <c r="J59" s="15">
        <f t="shared" ref="J59:J61" si="28">C59*I59</f>
        <v>0</v>
      </c>
    </row>
    <row r="60" spans="1:10" x14ac:dyDescent="0.25">
      <c r="A60" s="4" t="s">
        <v>76</v>
      </c>
      <c r="B60" s="4" t="s">
        <v>75</v>
      </c>
      <c r="C60" s="14">
        <v>1</v>
      </c>
      <c r="D60" s="15">
        <v>0</v>
      </c>
      <c r="E60" s="15">
        <f t="shared" si="25"/>
        <v>0</v>
      </c>
      <c r="F60" s="4" t="s">
        <v>10</v>
      </c>
      <c r="G60" s="15">
        <v>0</v>
      </c>
      <c r="H60" s="15">
        <f t="shared" si="26"/>
        <v>0</v>
      </c>
      <c r="I60" s="14">
        <f t="shared" si="27"/>
        <v>0</v>
      </c>
      <c r="J60" s="15">
        <f t="shared" si="28"/>
        <v>0</v>
      </c>
    </row>
    <row r="61" spans="1:10" x14ac:dyDescent="0.25">
      <c r="A61" s="4" t="s">
        <v>77</v>
      </c>
      <c r="B61" s="4" t="s">
        <v>32</v>
      </c>
      <c r="C61" s="14">
        <v>1</v>
      </c>
      <c r="D61" s="15">
        <v>0</v>
      </c>
      <c r="E61" s="15">
        <f t="shared" si="25"/>
        <v>0</v>
      </c>
      <c r="F61" s="4" t="s">
        <v>10</v>
      </c>
      <c r="G61" s="15">
        <v>0</v>
      </c>
      <c r="H61" s="15">
        <f t="shared" si="26"/>
        <v>0</v>
      </c>
      <c r="I61" s="14">
        <f t="shared" si="27"/>
        <v>0</v>
      </c>
      <c r="J61" s="15">
        <f t="shared" si="28"/>
        <v>0</v>
      </c>
    </row>
    <row r="62" spans="1:10" ht="16.5" x14ac:dyDescent="0.3">
      <c r="A62" s="16" t="s">
        <v>78</v>
      </c>
      <c r="B62" s="16" t="s">
        <v>10</v>
      </c>
      <c r="C62" s="17"/>
      <c r="D62" s="18"/>
      <c r="E62" s="18"/>
      <c r="F62" s="16" t="s">
        <v>10</v>
      </c>
      <c r="G62" s="18"/>
      <c r="H62" s="18"/>
      <c r="I62" s="17"/>
      <c r="J62" s="17"/>
    </row>
    <row r="63" spans="1:10" x14ac:dyDescent="0.25">
      <c r="A63" s="4" t="s">
        <v>79</v>
      </c>
      <c r="B63" s="4" t="s">
        <v>75</v>
      </c>
      <c r="C63" s="14">
        <v>1</v>
      </c>
      <c r="D63" s="15">
        <v>0</v>
      </c>
      <c r="E63" s="15">
        <f t="shared" ref="E63:E64" si="29">C63*D63</f>
        <v>0</v>
      </c>
      <c r="F63" s="4" t="s">
        <v>10</v>
      </c>
      <c r="G63" s="15">
        <v>0</v>
      </c>
      <c r="H63" s="15">
        <f t="shared" ref="H63:H64" si="30">C63*G63</f>
        <v>0</v>
      </c>
      <c r="I63" s="14">
        <f t="shared" ref="I63:I64" si="31">D63+G63</f>
        <v>0</v>
      </c>
      <c r="J63" s="15">
        <f t="shared" ref="J63:J64" si="32">C63*I63</f>
        <v>0</v>
      </c>
    </row>
    <row r="64" spans="1:10" x14ac:dyDescent="0.25">
      <c r="A64" s="4" t="s">
        <v>80</v>
      </c>
      <c r="B64" s="4" t="s">
        <v>75</v>
      </c>
      <c r="C64" s="14">
        <v>1</v>
      </c>
      <c r="D64" s="15">
        <v>0</v>
      </c>
      <c r="E64" s="15">
        <f t="shared" si="29"/>
        <v>0</v>
      </c>
      <c r="F64" s="4" t="s">
        <v>10</v>
      </c>
      <c r="G64" s="15">
        <v>0</v>
      </c>
      <c r="H64" s="15">
        <f t="shared" si="30"/>
        <v>0</v>
      </c>
      <c r="I64" s="14">
        <f t="shared" si="31"/>
        <v>0</v>
      </c>
      <c r="J64" s="15">
        <f t="shared" si="32"/>
        <v>0</v>
      </c>
    </row>
    <row r="65" spans="1:10" ht="16.5" x14ac:dyDescent="0.3">
      <c r="A65" s="16" t="s">
        <v>81</v>
      </c>
      <c r="B65" s="16" t="s">
        <v>10</v>
      </c>
      <c r="C65" s="17"/>
      <c r="D65" s="18"/>
      <c r="E65" s="18"/>
      <c r="F65" s="16" t="s">
        <v>10</v>
      </c>
      <c r="G65" s="18"/>
      <c r="H65" s="18"/>
      <c r="I65" s="17"/>
      <c r="J65" s="17"/>
    </row>
    <row r="66" spans="1:10" x14ac:dyDescent="0.25">
      <c r="A66" s="4" t="s">
        <v>82</v>
      </c>
      <c r="B66" s="4" t="s">
        <v>32</v>
      </c>
      <c r="C66" s="14">
        <v>10</v>
      </c>
      <c r="D66" s="15">
        <v>0</v>
      </c>
      <c r="E66" s="15">
        <f t="shared" ref="E66:E68" si="33">C66*D66</f>
        <v>0</v>
      </c>
      <c r="F66" s="4" t="s">
        <v>10</v>
      </c>
      <c r="G66" s="15">
        <v>0</v>
      </c>
      <c r="H66" s="15">
        <f t="shared" ref="H66:H68" si="34">C66*G66</f>
        <v>0</v>
      </c>
      <c r="I66" s="14">
        <f t="shared" ref="I66:I68" si="35">D66+G66</f>
        <v>0</v>
      </c>
      <c r="J66" s="15">
        <f t="shared" ref="J66:J68" si="36">C66*I66</f>
        <v>0</v>
      </c>
    </row>
    <row r="67" spans="1:10" x14ac:dyDescent="0.25">
      <c r="A67" s="4" t="s">
        <v>83</v>
      </c>
      <c r="B67" s="4" t="s">
        <v>32</v>
      </c>
      <c r="C67" s="14">
        <v>3</v>
      </c>
      <c r="D67" s="15">
        <v>0</v>
      </c>
      <c r="E67" s="15">
        <f t="shared" si="33"/>
        <v>0</v>
      </c>
      <c r="F67" s="4" t="s">
        <v>10</v>
      </c>
      <c r="G67" s="15">
        <v>0</v>
      </c>
      <c r="H67" s="15">
        <f t="shared" si="34"/>
        <v>0</v>
      </c>
      <c r="I67" s="14">
        <f t="shared" si="35"/>
        <v>0</v>
      </c>
      <c r="J67" s="15">
        <f t="shared" si="36"/>
        <v>0</v>
      </c>
    </row>
    <row r="68" spans="1:10" x14ac:dyDescent="0.25">
      <c r="A68" s="4" t="s">
        <v>84</v>
      </c>
      <c r="B68" s="4" t="s">
        <v>32</v>
      </c>
      <c r="C68" s="14">
        <v>1</v>
      </c>
      <c r="D68" s="15">
        <v>0</v>
      </c>
      <c r="E68" s="15">
        <f t="shared" si="33"/>
        <v>0</v>
      </c>
      <c r="F68" s="4" t="s">
        <v>10</v>
      </c>
      <c r="G68" s="15">
        <v>0</v>
      </c>
      <c r="H68" s="15">
        <f t="shared" si="34"/>
        <v>0</v>
      </c>
      <c r="I68" s="14">
        <f t="shared" si="35"/>
        <v>0</v>
      </c>
      <c r="J68" s="15">
        <f t="shared" si="36"/>
        <v>0</v>
      </c>
    </row>
    <row r="69" spans="1:10" ht="16.5" x14ac:dyDescent="0.3">
      <c r="A69" s="3" t="s">
        <v>85</v>
      </c>
      <c r="B69" s="3" t="s">
        <v>10</v>
      </c>
      <c r="C69" s="9"/>
      <c r="D69" s="10"/>
      <c r="E69" s="10">
        <f>SUM(E4:E68)</f>
        <v>0</v>
      </c>
      <c r="F69" s="3" t="s">
        <v>10</v>
      </c>
      <c r="G69" s="10"/>
      <c r="H69" s="10">
        <f>SUM(H4:H68)</f>
        <v>0</v>
      </c>
      <c r="I69" s="9"/>
      <c r="J69" s="10">
        <f>SUM(J4:J68)</f>
        <v>0</v>
      </c>
    </row>
    <row r="70" spans="1:10" x14ac:dyDescent="0.25">
      <c r="A70" s="4" t="s">
        <v>10</v>
      </c>
      <c r="B70" s="4" t="s">
        <v>10</v>
      </c>
      <c r="C70" s="14"/>
      <c r="D70" s="15"/>
      <c r="E70" s="15"/>
      <c r="F70" s="4" t="s">
        <v>10</v>
      </c>
      <c r="G70" s="15"/>
      <c r="H70" s="15"/>
      <c r="I70" s="14"/>
      <c r="J70" s="14"/>
    </row>
    <row r="71" spans="1:10" ht="16.5" x14ac:dyDescent="0.3">
      <c r="A71" s="3" t="s">
        <v>86</v>
      </c>
      <c r="B71" s="3" t="s">
        <v>10</v>
      </c>
      <c r="C71" s="9"/>
      <c r="D71" s="10"/>
      <c r="E71" s="10"/>
      <c r="F71" s="3" t="s">
        <v>10</v>
      </c>
      <c r="G71" s="10"/>
      <c r="H71" s="10"/>
      <c r="I71" s="9"/>
      <c r="J71" s="9"/>
    </row>
    <row r="72" spans="1:10" x14ac:dyDescent="0.25">
      <c r="A72" s="11" t="s">
        <v>87</v>
      </c>
      <c r="B72" s="11" t="s">
        <v>10</v>
      </c>
      <c r="C72" s="12"/>
      <c r="D72" s="13"/>
      <c r="E72" s="13"/>
      <c r="F72" s="11" t="s">
        <v>10</v>
      </c>
      <c r="G72" s="13"/>
      <c r="H72" s="13"/>
      <c r="I72" s="12"/>
      <c r="J72" s="12"/>
    </row>
    <row r="73" spans="1:10" x14ac:dyDescent="0.25">
      <c r="A73" s="4" t="s">
        <v>88</v>
      </c>
      <c r="B73" s="4" t="s">
        <v>89</v>
      </c>
      <c r="C73" s="14">
        <v>220</v>
      </c>
      <c r="D73" s="15">
        <v>0</v>
      </c>
      <c r="E73" s="15">
        <f t="shared" ref="E73:E75" si="37">C73*D73</f>
        <v>0</v>
      </c>
      <c r="F73" s="4" t="s">
        <v>10</v>
      </c>
      <c r="G73" s="15">
        <v>0</v>
      </c>
      <c r="H73" s="15">
        <f t="shared" ref="H73:H75" si="38">C73*G73</f>
        <v>0</v>
      </c>
      <c r="I73" s="14">
        <f t="shared" ref="I73:I75" si="39">D73+G73</f>
        <v>0</v>
      </c>
      <c r="J73" s="15">
        <f t="shared" ref="J73:J75" si="40">C73*I73</f>
        <v>0</v>
      </c>
    </row>
    <row r="74" spans="1:10" x14ac:dyDescent="0.25">
      <c r="A74" s="4" t="s">
        <v>90</v>
      </c>
      <c r="B74" s="4" t="s">
        <v>89</v>
      </c>
      <c r="C74" s="14">
        <v>50</v>
      </c>
      <c r="D74" s="15">
        <v>0</v>
      </c>
      <c r="E74" s="15">
        <f t="shared" si="37"/>
        <v>0</v>
      </c>
      <c r="F74" s="4" t="s">
        <v>10</v>
      </c>
      <c r="G74" s="15">
        <v>0</v>
      </c>
      <c r="H74" s="15">
        <f t="shared" si="38"/>
        <v>0</v>
      </c>
      <c r="I74" s="14">
        <f t="shared" si="39"/>
        <v>0</v>
      </c>
      <c r="J74" s="15">
        <f t="shared" si="40"/>
        <v>0</v>
      </c>
    </row>
    <row r="75" spans="1:10" x14ac:dyDescent="0.25">
      <c r="A75" s="4" t="s">
        <v>91</v>
      </c>
      <c r="B75" s="4" t="s">
        <v>89</v>
      </c>
      <c r="C75" s="14">
        <v>40</v>
      </c>
      <c r="D75" s="15">
        <v>0</v>
      </c>
      <c r="E75" s="15">
        <f t="shared" si="37"/>
        <v>0</v>
      </c>
      <c r="F75" s="4" t="s">
        <v>10</v>
      </c>
      <c r="G75" s="15">
        <v>0</v>
      </c>
      <c r="H75" s="15">
        <f t="shared" si="38"/>
        <v>0</v>
      </c>
      <c r="I75" s="14">
        <f t="shared" si="39"/>
        <v>0</v>
      </c>
      <c r="J75" s="15">
        <f t="shared" si="40"/>
        <v>0</v>
      </c>
    </row>
    <row r="76" spans="1:10" x14ac:dyDescent="0.25">
      <c r="A76" s="11" t="s">
        <v>92</v>
      </c>
      <c r="B76" s="11" t="s">
        <v>10</v>
      </c>
      <c r="C76" s="19"/>
      <c r="D76" s="20"/>
      <c r="E76" s="20"/>
      <c r="F76" s="11" t="s">
        <v>10</v>
      </c>
      <c r="G76" s="20"/>
      <c r="H76" s="20"/>
      <c r="I76" s="19"/>
      <c r="J76" s="19"/>
    </row>
    <row r="77" spans="1:10" x14ac:dyDescent="0.25">
      <c r="A77" s="4" t="s">
        <v>93</v>
      </c>
      <c r="B77" s="4" t="s">
        <v>89</v>
      </c>
      <c r="C77" s="14">
        <v>30</v>
      </c>
      <c r="D77" s="15">
        <v>0</v>
      </c>
      <c r="E77" s="15">
        <f t="shared" ref="E77:E79" si="41">C77*D77</f>
        <v>0</v>
      </c>
      <c r="F77" s="4" t="s">
        <v>10</v>
      </c>
      <c r="G77" s="15">
        <v>0</v>
      </c>
      <c r="H77" s="15">
        <f t="shared" ref="H77:H79" si="42">C77*G77</f>
        <v>0</v>
      </c>
      <c r="I77" s="14">
        <f t="shared" ref="I77:I79" si="43">D77+G77</f>
        <v>0</v>
      </c>
      <c r="J77" s="15">
        <f t="shared" ref="J77:J79" si="44">C77*I77</f>
        <v>0</v>
      </c>
    </row>
    <row r="78" spans="1:10" x14ac:dyDescent="0.25">
      <c r="A78" s="4" t="s">
        <v>94</v>
      </c>
      <c r="B78" s="4" t="s">
        <v>89</v>
      </c>
      <c r="C78" s="14">
        <v>60</v>
      </c>
      <c r="D78" s="15">
        <v>0</v>
      </c>
      <c r="E78" s="15">
        <f t="shared" si="41"/>
        <v>0</v>
      </c>
      <c r="F78" s="4" t="s">
        <v>10</v>
      </c>
      <c r="G78" s="15">
        <v>0</v>
      </c>
      <c r="H78" s="15">
        <f t="shared" si="42"/>
        <v>0</v>
      </c>
      <c r="I78" s="14">
        <f t="shared" si="43"/>
        <v>0</v>
      </c>
      <c r="J78" s="15">
        <f t="shared" si="44"/>
        <v>0</v>
      </c>
    </row>
    <row r="79" spans="1:10" x14ac:dyDescent="0.25">
      <c r="A79" s="4" t="s">
        <v>95</v>
      </c>
      <c r="B79" s="4" t="s">
        <v>89</v>
      </c>
      <c r="C79" s="14">
        <v>30</v>
      </c>
      <c r="D79" s="15">
        <v>0</v>
      </c>
      <c r="E79" s="15">
        <f t="shared" si="41"/>
        <v>0</v>
      </c>
      <c r="F79" s="4" t="s">
        <v>10</v>
      </c>
      <c r="G79" s="15">
        <v>0</v>
      </c>
      <c r="H79" s="15">
        <f t="shared" si="42"/>
        <v>0</v>
      </c>
      <c r="I79" s="14">
        <f t="shared" si="43"/>
        <v>0</v>
      </c>
      <c r="J79" s="15">
        <f t="shared" si="44"/>
        <v>0</v>
      </c>
    </row>
    <row r="80" spans="1:10" x14ac:dyDescent="0.25">
      <c r="A80" s="11" t="s">
        <v>96</v>
      </c>
      <c r="B80" s="11" t="s">
        <v>10</v>
      </c>
      <c r="C80" s="12"/>
      <c r="D80" s="13"/>
      <c r="E80" s="13"/>
      <c r="F80" s="11" t="s">
        <v>10</v>
      </c>
      <c r="G80" s="13"/>
      <c r="H80" s="13"/>
      <c r="I80" s="12"/>
      <c r="J80" s="12"/>
    </row>
    <row r="81" spans="1:10" x14ac:dyDescent="0.25">
      <c r="A81" s="4" t="s">
        <v>97</v>
      </c>
      <c r="B81" s="4" t="s">
        <v>89</v>
      </c>
      <c r="C81" s="14">
        <v>40</v>
      </c>
      <c r="D81" s="15">
        <v>0</v>
      </c>
      <c r="E81" s="15">
        <f t="shared" ref="E81:E84" si="45">C81*D81</f>
        <v>0</v>
      </c>
      <c r="F81" s="4" t="s">
        <v>10</v>
      </c>
      <c r="G81" s="15">
        <v>0</v>
      </c>
      <c r="H81" s="15">
        <f t="shared" ref="H81:H84" si="46">C81*G81</f>
        <v>0</v>
      </c>
      <c r="I81" s="14">
        <f t="shared" ref="I81:I84" si="47">D81+G81</f>
        <v>0</v>
      </c>
      <c r="J81" s="15">
        <f t="shared" ref="J81:J84" si="48">C81*I81</f>
        <v>0</v>
      </c>
    </row>
    <row r="82" spans="1:10" x14ac:dyDescent="0.25">
      <c r="A82" s="4" t="s">
        <v>98</v>
      </c>
      <c r="B82" s="4" t="s">
        <v>89</v>
      </c>
      <c r="C82" s="14">
        <v>80</v>
      </c>
      <c r="D82" s="15">
        <v>0</v>
      </c>
      <c r="E82" s="15">
        <f t="shared" si="45"/>
        <v>0</v>
      </c>
      <c r="F82" s="4" t="s">
        <v>10</v>
      </c>
      <c r="G82" s="15">
        <v>0</v>
      </c>
      <c r="H82" s="15">
        <f t="shared" si="46"/>
        <v>0</v>
      </c>
      <c r="I82" s="14">
        <f t="shared" si="47"/>
        <v>0</v>
      </c>
      <c r="J82" s="15">
        <f t="shared" si="48"/>
        <v>0</v>
      </c>
    </row>
    <row r="83" spans="1:10" x14ac:dyDescent="0.25">
      <c r="A83" s="4" t="s">
        <v>99</v>
      </c>
      <c r="B83" s="4" t="s">
        <v>89</v>
      </c>
      <c r="C83" s="14">
        <v>20</v>
      </c>
      <c r="D83" s="15">
        <v>0</v>
      </c>
      <c r="E83" s="15">
        <f t="shared" si="45"/>
        <v>0</v>
      </c>
      <c r="F83" s="4" t="s">
        <v>10</v>
      </c>
      <c r="G83" s="15">
        <v>0</v>
      </c>
      <c r="H83" s="15">
        <f t="shared" si="46"/>
        <v>0</v>
      </c>
      <c r="I83" s="14">
        <f t="shared" si="47"/>
        <v>0</v>
      </c>
      <c r="J83" s="15">
        <f t="shared" si="48"/>
        <v>0</v>
      </c>
    </row>
    <row r="84" spans="1:10" x14ac:dyDescent="0.25">
      <c r="A84" s="4" t="s">
        <v>100</v>
      </c>
      <c r="B84" s="4" t="s">
        <v>89</v>
      </c>
      <c r="C84" s="14">
        <v>20</v>
      </c>
      <c r="D84" s="15">
        <v>0</v>
      </c>
      <c r="E84" s="15">
        <f t="shared" si="45"/>
        <v>0</v>
      </c>
      <c r="F84" s="4" t="s">
        <v>10</v>
      </c>
      <c r="G84" s="15">
        <v>0</v>
      </c>
      <c r="H84" s="15">
        <f t="shared" si="46"/>
        <v>0</v>
      </c>
      <c r="I84" s="14">
        <f t="shared" si="47"/>
        <v>0</v>
      </c>
      <c r="J84" s="15">
        <f t="shared" si="48"/>
        <v>0</v>
      </c>
    </row>
    <row r="85" spans="1:10" x14ac:dyDescent="0.25">
      <c r="A85" s="11" t="s">
        <v>101</v>
      </c>
      <c r="B85" s="11" t="s">
        <v>10</v>
      </c>
      <c r="C85" s="12"/>
      <c r="D85" s="13"/>
      <c r="E85" s="13"/>
      <c r="F85" s="11" t="s">
        <v>10</v>
      </c>
      <c r="G85" s="13"/>
      <c r="H85" s="13"/>
      <c r="I85" s="12"/>
      <c r="J85" s="12"/>
    </row>
    <row r="86" spans="1:10" x14ac:dyDescent="0.25">
      <c r="A86" s="4" t="s">
        <v>102</v>
      </c>
      <c r="B86" s="4" t="s">
        <v>10</v>
      </c>
      <c r="C86" s="14"/>
      <c r="D86" s="15"/>
      <c r="E86" s="15"/>
      <c r="F86" s="4" t="s">
        <v>10</v>
      </c>
      <c r="G86" s="15"/>
      <c r="H86" s="15"/>
      <c r="I86" s="14"/>
      <c r="J86" s="14"/>
    </row>
    <row r="87" spans="1:10" x14ac:dyDescent="0.25">
      <c r="A87" s="4" t="s">
        <v>103</v>
      </c>
      <c r="B87" s="4" t="s">
        <v>89</v>
      </c>
      <c r="C87" s="14">
        <v>30</v>
      </c>
      <c r="D87" s="15">
        <v>0</v>
      </c>
      <c r="E87" s="15">
        <f>C87*D87</f>
        <v>0</v>
      </c>
      <c r="F87" s="4" t="s">
        <v>10</v>
      </c>
      <c r="G87" s="15">
        <v>0</v>
      </c>
      <c r="H87" s="15">
        <f>C87*G87</f>
        <v>0</v>
      </c>
      <c r="I87" s="14">
        <f>D87+G87</f>
        <v>0</v>
      </c>
      <c r="J87" s="15">
        <f>C87*I87</f>
        <v>0</v>
      </c>
    </row>
    <row r="88" spans="1:10" x14ac:dyDescent="0.25">
      <c r="A88" s="4" t="s">
        <v>104</v>
      </c>
      <c r="B88" s="4" t="s">
        <v>10</v>
      </c>
      <c r="C88" s="14"/>
      <c r="D88" s="15"/>
      <c r="E88" s="15"/>
      <c r="F88" s="4" t="s">
        <v>10</v>
      </c>
      <c r="G88" s="15"/>
      <c r="H88" s="15"/>
      <c r="I88" s="14"/>
      <c r="J88" s="14"/>
    </row>
    <row r="89" spans="1:10" x14ac:dyDescent="0.25">
      <c r="A89" s="4" t="s">
        <v>105</v>
      </c>
      <c r="B89" s="4" t="s">
        <v>32</v>
      </c>
      <c r="C89" s="14">
        <v>30</v>
      </c>
      <c r="D89" s="15">
        <v>0</v>
      </c>
      <c r="E89" s="15">
        <f>C89*D89</f>
        <v>0</v>
      </c>
      <c r="F89" s="4" t="s">
        <v>10</v>
      </c>
      <c r="G89" s="15">
        <v>0</v>
      </c>
      <c r="H89" s="15">
        <f>C89*G89</f>
        <v>0</v>
      </c>
      <c r="I89" s="14">
        <f>D89+G89</f>
        <v>0</v>
      </c>
      <c r="J89" s="15">
        <f>C89*I89</f>
        <v>0</v>
      </c>
    </row>
    <row r="90" spans="1:10" x14ac:dyDescent="0.25">
      <c r="A90" s="11" t="s">
        <v>106</v>
      </c>
      <c r="B90" s="11" t="s">
        <v>10</v>
      </c>
      <c r="C90" s="12"/>
      <c r="D90" s="13"/>
      <c r="E90" s="13"/>
      <c r="F90" s="11" t="s">
        <v>10</v>
      </c>
      <c r="G90" s="13"/>
      <c r="H90" s="13"/>
      <c r="I90" s="12"/>
      <c r="J90" s="12"/>
    </row>
    <row r="91" spans="1:10" x14ac:dyDescent="0.25">
      <c r="A91" s="4" t="s">
        <v>107</v>
      </c>
      <c r="B91" s="4" t="s">
        <v>32</v>
      </c>
      <c r="C91" s="14">
        <v>30</v>
      </c>
      <c r="D91" s="15">
        <v>0</v>
      </c>
      <c r="E91" s="15">
        <f>C91*D91</f>
        <v>0</v>
      </c>
      <c r="F91" s="4" t="s">
        <v>10</v>
      </c>
      <c r="G91" s="15">
        <v>0</v>
      </c>
      <c r="H91" s="15">
        <f>C91*G91</f>
        <v>0</v>
      </c>
      <c r="I91" s="14">
        <f>D91+G91</f>
        <v>0</v>
      </c>
      <c r="J91" s="15">
        <f>C91*I91</f>
        <v>0</v>
      </c>
    </row>
    <row r="92" spans="1:10" x14ac:dyDescent="0.25">
      <c r="A92" s="11" t="s">
        <v>108</v>
      </c>
      <c r="B92" s="11" t="s">
        <v>10</v>
      </c>
      <c r="C92" s="12"/>
      <c r="D92" s="13"/>
      <c r="E92" s="13"/>
      <c r="F92" s="11" t="s">
        <v>10</v>
      </c>
      <c r="G92" s="13"/>
      <c r="H92" s="13"/>
      <c r="I92" s="12"/>
      <c r="J92" s="12"/>
    </row>
    <row r="93" spans="1:10" x14ac:dyDescent="0.25">
      <c r="A93" s="4" t="s">
        <v>109</v>
      </c>
      <c r="B93" s="4" t="s">
        <v>32</v>
      </c>
      <c r="C93" s="14">
        <v>300</v>
      </c>
      <c r="D93" s="15">
        <v>0</v>
      </c>
      <c r="E93" s="15">
        <f>C93*D93</f>
        <v>0</v>
      </c>
      <c r="F93" s="4" t="s">
        <v>10</v>
      </c>
      <c r="G93" s="15">
        <v>0</v>
      </c>
      <c r="H93" s="15">
        <f>C93*G93</f>
        <v>0</v>
      </c>
      <c r="I93" s="14">
        <f>D93+G93</f>
        <v>0</v>
      </c>
      <c r="J93" s="15">
        <f>C93*I93</f>
        <v>0</v>
      </c>
    </row>
    <row r="94" spans="1:10" x14ac:dyDescent="0.25">
      <c r="A94" s="11" t="s">
        <v>110</v>
      </c>
      <c r="B94" s="11" t="s">
        <v>10</v>
      </c>
      <c r="C94" s="12"/>
      <c r="D94" s="13"/>
      <c r="E94" s="13"/>
      <c r="F94" s="11" t="s">
        <v>10</v>
      </c>
      <c r="G94" s="13"/>
      <c r="H94" s="13"/>
      <c r="I94" s="12"/>
      <c r="J94" s="12"/>
    </row>
    <row r="95" spans="1:10" x14ac:dyDescent="0.25">
      <c r="A95" s="4" t="s">
        <v>111</v>
      </c>
      <c r="B95" s="4" t="s">
        <v>32</v>
      </c>
      <c r="C95" s="14">
        <v>50</v>
      </c>
      <c r="D95" s="15">
        <v>0</v>
      </c>
      <c r="E95" s="15">
        <f>C95*D95</f>
        <v>0</v>
      </c>
      <c r="F95" s="4" t="s">
        <v>10</v>
      </c>
      <c r="G95" s="15">
        <v>0</v>
      </c>
      <c r="H95" s="15">
        <f>C95*G95</f>
        <v>0</v>
      </c>
      <c r="I95" s="14">
        <f>D95+G95</f>
        <v>0</v>
      </c>
      <c r="J95" s="15">
        <f>C95*I95</f>
        <v>0</v>
      </c>
    </row>
    <row r="96" spans="1:10" x14ac:dyDescent="0.25">
      <c r="A96" s="11" t="s">
        <v>112</v>
      </c>
      <c r="B96" s="11" t="s">
        <v>10</v>
      </c>
      <c r="C96" s="12"/>
      <c r="D96" s="13"/>
      <c r="E96" s="13"/>
      <c r="F96" s="11" t="s">
        <v>10</v>
      </c>
      <c r="G96" s="13"/>
      <c r="H96" s="13"/>
      <c r="I96" s="12"/>
      <c r="J96" s="12"/>
    </row>
    <row r="97" spans="1:10" x14ac:dyDescent="0.25">
      <c r="A97" s="4" t="s">
        <v>113</v>
      </c>
      <c r="B97" s="4" t="s">
        <v>32</v>
      </c>
      <c r="C97" s="14">
        <v>25</v>
      </c>
      <c r="D97" s="15">
        <v>0</v>
      </c>
      <c r="E97" s="15">
        <f>C97*D97</f>
        <v>0</v>
      </c>
      <c r="F97" s="4" t="s">
        <v>10</v>
      </c>
      <c r="G97" s="15">
        <v>0</v>
      </c>
      <c r="H97" s="15">
        <f>C97*G97</f>
        <v>0</v>
      </c>
      <c r="I97" s="14">
        <f>D97+G97</f>
        <v>0</v>
      </c>
      <c r="J97" s="15">
        <f>C97*I97</f>
        <v>0</v>
      </c>
    </row>
    <row r="98" spans="1:10" x14ac:dyDescent="0.25">
      <c r="A98" s="11" t="s">
        <v>114</v>
      </c>
      <c r="B98" s="11" t="s">
        <v>10</v>
      </c>
      <c r="C98" s="12"/>
      <c r="D98" s="13"/>
      <c r="E98" s="13"/>
      <c r="F98" s="11" t="s">
        <v>10</v>
      </c>
      <c r="G98" s="13"/>
      <c r="H98" s="13"/>
      <c r="I98" s="12"/>
      <c r="J98" s="12"/>
    </row>
    <row r="99" spans="1:10" x14ac:dyDescent="0.25">
      <c r="A99" s="4" t="s">
        <v>115</v>
      </c>
      <c r="B99" s="4" t="s">
        <v>116</v>
      </c>
      <c r="C99" s="14">
        <v>10</v>
      </c>
      <c r="D99" s="15">
        <v>0</v>
      </c>
      <c r="E99" s="15">
        <f>C99*D99</f>
        <v>0</v>
      </c>
      <c r="F99" s="4" t="s">
        <v>10</v>
      </c>
      <c r="G99" s="15">
        <v>0</v>
      </c>
      <c r="H99" s="15">
        <f t="shared" ref="H99:H103" si="49">C99*G99</f>
        <v>0</v>
      </c>
      <c r="I99" s="14">
        <f t="shared" ref="I99:I103" si="50">D99+G99</f>
        <v>0</v>
      </c>
      <c r="J99" s="15">
        <f t="shared" ref="J99:J103" si="51">C99*I99</f>
        <v>0</v>
      </c>
    </row>
    <row r="100" spans="1:10" x14ac:dyDescent="0.25">
      <c r="A100" s="4" t="s">
        <v>117</v>
      </c>
      <c r="B100" s="4" t="s">
        <v>116</v>
      </c>
      <c r="C100" s="14">
        <v>4</v>
      </c>
      <c r="D100" s="15">
        <v>0</v>
      </c>
      <c r="E100" s="15">
        <f>C100*D100</f>
        <v>0</v>
      </c>
      <c r="F100" s="4" t="s">
        <v>10</v>
      </c>
      <c r="G100" s="15">
        <v>0</v>
      </c>
      <c r="H100" s="15">
        <f t="shared" si="49"/>
        <v>0</v>
      </c>
      <c r="I100" s="14">
        <f t="shared" si="50"/>
        <v>0</v>
      </c>
      <c r="J100" s="15">
        <f t="shared" si="51"/>
        <v>0</v>
      </c>
    </row>
    <row r="101" spans="1:10" x14ac:dyDescent="0.25">
      <c r="A101" s="4" t="s">
        <v>118</v>
      </c>
      <c r="B101" s="4" t="s">
        <v>116</v>
      </c>
      <c r="C101" s="14">
        <v>2</v>
      </c>
      <c r="D101" s="15">
        <v>0</v>
      </c>
      <c r="E101" s="15">
        <f>C101*D101</f>
        <v>0</v>
      </c>
      <c r="F101" s="4" t="s">
        <v>10</v>
      </c>
      <c r="G101" s="15">
        <v>0</v>
      </c>
      <c r="H101" s="15">
        <f t="shared" si="49"/>
        <v>0</v>
      </c>
      <c r="I101" s="14">
        <f t="shared" si="50"/>
        <v>0</v>
      </c>
      <c r="J101" s="15">
        <f t="shared" si="51"/>
        <v>0</v>
      </c>
    </row>
    <row r="102" spans="1:10" x14ac:dyDescent="0.25">
      <c r="A102" s="4" t="s">
        <v>119</v>
      </c>
      <c r="B102" s="4" t="s">
        <v>116</v>
      </c>
      <c r="C102" s="14">
        <v>4</v>
      </c>
      <c r="D102" s="15">
        <v>0</v>
      </c>
      <c r="E102" s="15">
        <f>C102*D102</f>
        <v>0</v>
      </c>
      <c r="F102" s="4" t="s">
        <v>10</v>
      </c>
      <c r="G102" s="15">
        <v>0</v>
      </c>
      <c r="H102" s="15">
        <f t="shared" si="49"/>
        <v>0</v>
      </c>
      <c r="I102" s="14">
        <f t="shared" si="50"/>
        <v>0</v>
      </c>
      <c r="J102" s="15">
        <f t="shared" si="51"/>
        <v>0</v>
      </c>
    </row>
    <row r="103" spans="1:10" x14ac:dyDescent="0.25">
      <c r="A103" s="4" t="s">
        <v>120</v>
      </c>
      <c r="B103" s="4" t="s">
        <v>116</v>
      </c>
      <c r="C103" s="14">
        <v>44</v>
      </c>
      <c r="D103" s="15">
        <v>0</v>
      </c>
      <c r="E103" s="15">
        <f>C103*D103</f>
        <v>0</v>
      </c>
      <c r="F103" s="4" t="s">
        <v>10</v>
      </c>
      <c r="G103" s="15">
        <v>0</v>
      </c>
      <c r="H103" s="15">
        <f t="shared" si="49"/>
        <v>0</v>
      </c>
      <c r="I103" s="14">
        <f t="shared" si="50"/>
        <v>0</v>
      </c>
      <c r="J103" s="15">
        <f t="shared" si="51"/>
        <v>0</v>
      </c>
    </row>
    <row r="104" spans="1:10" x14ac:dyDescent="0.25">
      <c r="A104" s="11" t="s">
        <v>121</v>
      </c>
      <c r="B104" s="11" t="s">
        <v>10</v>
      </c>
      <c r="C104" s="12"/>
      <c r="D104" s="13"/>
      <c r="E104" s="13"/>
      <c r="F104" s="11" t="s">
        <v>10</v>
      </c>
      <c r="G104" s="13"/>
      <c r="H104" s="13"/>
      <c r="I104" s="12"/>
      <c r="J104" s="12"/>
    </row>
    <row r="105" spans="1:10" x14ac:dyDescent="0.25">
      <c r="A105" s="4" t="s">
        <v>122</v>
      </c>
      <c r="B105" s="4" t="s">
        <v>116</v>
      </c>
      <c r="C105" s="14">
        <v>10</v>
      </c>
      <c r="D105" s="15">
        <v>0</v>
      </c>
      <c r="E105" s="15">
        <f>C105*D105</f>
        <v>0</v>
      </c>
      <c r="F105" s="4" t="s">
        <v>10</v>
      </c>
      <c r="G105" s="15">
        <v>0</v>
      </c>
      <c r="H105" s="15">
        <f>C105*G105</f>
        <v>0</v>
      </c>
      <c r="I105" s="14">
        <f>D105+G105</f>
        <v>0</v>
      </c>
      <c r="J105" s="15">
        <f>C105*I105</f>
        <v>0</v>
      </c>
    </row>
    <row r="106" spans="1:10" x14ac:dyDescent="0.25">
      <c r="A106" s="11" t="s">
        <v>123</v>
      </c>
      <c r="B106" s="11" t="s">
        <v>10</v>
      </c>
      <c r="C106" s="12"/>
      <c r="D106" s="13"/>
      <c r="E106" s="13"/>
      <c r="F106" s="11" t="s">
        <v>10</v>
      </c>
      <c r="G106" s="13"/>
      <c r="H106" s="13"/>
      <c r="I106" s="12"/>
      <c r="J106" s="12"/>
    </row>
    <row r="107" spans="1:10" x14ac:dyDescent="0.25">
      <c r="A107" s="4" t="s">
        <v>124</v>
      </c>
      <c r="B107" s="4" t="s">
        <v>116</v>
      </c>
      <c r="C107" s="14">
        <v>25</v>
      </c>
      <c r="D107" s="15">
        <v>0</v>
      </c>
      <c r="E107" s="15">
        <f>C107*D107</f>
        <v>0</v>
      </c>
      <c r="F107" s="4" t="s">
        <v>10</v>
      </c>
      <c r="G107" s="15">
        <v>0</v>
      </c>
      <c r="H107" s="15">
        <f>C107*G107</f>
        <v>0</v>
      </c>
      <c r="I107" s="14">
        <f>D107+G107</f>
        <v>0</v>
      </c>
      <c r="J107" s="15">
        <f>C107*I107</f>
        <v>0</v>
      </c>
    </row>
    <row r="108" spans="1:10" x14ac:dyDescent="0.25">
      <c r="A108" s="4" t="s">
        <v>125</v>
      </c>
      <c r="B108" s="4" t="s">
        <v>32</v>
      </c>
      <c r="C108" s="14">
        <v>1</v>
      </c>
      <c r="D108" s="15">
        <v>0</v>
      </c>
      <c r="E108" s="15">
        <f>C108*D108</f>
        <v>0</v>
      </c>
      <c r="F108" s="4" t="s">
        <v>10</v>
      </c>
      <c r="G108" s="15">
        <v>0</v>
      </c>
      <c r="H108" s="15">
        <f>C108*G108</f>
        <v>0</v>
      </c>
      <c r="I108" s="14">
        <f>D108+G108</f>
        <v>0</v>
      </c>
      <c r="J108" s="15">
        <f>C108*I108</f>
        <v>0</v>
      </c>
    </row>
    <row r="109" spans="1:10" x14ac:dyDescent="0.25">
      <c r="A109" s="11" t="s">
        <v>126</v>
      </c>
      <c r="B109" s="11" t="s">
        <v>10</v>
      </c>
      <c r="C109" s="12"/>
      <c r="D109" s="13"/>
      <c r="E109" s="13"/>
      <c r="F109" s="11" t="s">
        <v>10</v>
      </c>
      <c r="G109" s="13"/>
      <c r="H109" s="13"/>
      <c r="I109" s="12"/>
      <c r="J109" s="12"/>
    </row>
    <row r="110" spans="1:10" x14ac:dyDescent="0.25">
      <c r="A110" s="11" t="s">
        <v>127</v>
      </c>
      <c r="B110" s="11" t="s">
        <v>10</v>
      </c>
      <c r="C110" s="12"/>
      <c r="D110" s="13"/>
      <c r="E110" s="13"/>
      <c r="F110" s="11" t="s">
        <v>10</v>
      </c>
      <c r="G110" s="13"/>
      <c r="H110" s="13"/>
      <c r="I110" s="12"/>
      <c r="J110" s="12"/>
    </row>
    <row r="111" spans="1:10" x14ac:dyDescent="0.25">
      <c r="A111" s="4" t="s">
        <v>128</v>
      </c>
      <c r="B111" s="4" t="s">
        <v>116</v>
      </c>
      <c r="C111" s="14">
        <v>6</v>
      </c>
      <c r="D111" s="15">
        <v>0</v>
      </c>
      <c r="E111" s="15">
        <f>C111*D111</f>
        <v>0</v>
      </c>
      <c r="F111" s="4" t="s">
        <v>10</v>
      </c>
      <c r="G111" s="15">
        <v>0</v>
      </c>
      <c r="H111" s="15">
        <f>C111*G111</f>
        <v>0</v>
      </c>
      <c r="I111" s="14">
        <f>D111+G111</f>
        <v>0</v>
      </c>
      <c r="J111" s="15">
        <f>C111*I111</f>
        <v>0</v>
      </c>
    </row>
    <row r="112" spans="1:10" x14ac:dyDescent="0.25">
      <c r="A112" s="4" t="s">
        <v>129</v>
      </c>
      <c r="B112" s="4" t="s">
        <v>32</v>
      </c>
      <c r="C112" s="14">
        <v>1</v>
      </c>
      <c r="D112" s="15">
        <v>0</v>
      </c>
      <c r="E112" s="15">
        <f>C112*D112</f>
        <v>0</v>
      </c>
      <c r="F112" s="4" t="s">
        <v>10</v>
      </c>
      <c r="G112" s="15">
        <v>0</v>
      </c>
      <c r="H112" s="15">
        <f>C112*G112</f>
        <v>0</v>
      </c>
      <c r="I112" s="14">
        <f>D112+G112</f>
        <v>0</v>
      </c>
      <c r="J112" s="15">
        <f>C112*I112</f>
        <v>0</v>
      </c>
    </row>
    <row r="113" spans="1:10" x14ac:dyDescent="0.25">
      <c r="A113" s="4" t="s">
        <v>130</v>
      </c>
      <c r="B113" s="4" t="s">
        <v>116</v>
      </c>
      <c r="C113" s="14">
        <v>4</v>
      </c>
      <c r="D113" s="15">
        <v>0</v>
      </c>
      <c r="E113" s="15">
        <f>C113*D113</f>
        <v>0</v>
      </c>
      <c r="F113" s="4" t="s">
        <v>10</v>
      </c>
      <c r="G113" s="15">
        <v>0</v>
      </c>
      <c r="H113" s="15">
        <f>C113*G113</f>
        <v>0</v>
      </c>
      <c r="I113" s="14">
        <f>D113+G113</f>
        <v>0</v>
      </c>
      <c r="J113" s="15">
        <f>C113*I113</f>
        <v>0</v>
      </c>
    </row>
    <row r="114" spans="1:10" x14ac:dyDescent="0.25">
      <c r="A114" s="4" t="s">
        <v>131</v>
      </c>
      <c r="B114" s="4" t="s">
        <v>10</v>
      </c>
      <c r="C114" s="14"/>
      <c r="D114" s="15"/>
      <c r="E114" s="15">
        <v>0</v>
      </c>
      <c r="F114" s="4" t="s">
        <v>10</v>
      </c>
      <c r="G114" s="15"/>
      <c r="H114" s="15"/>
      <c r="I114" s="14"/>
      <c r="J114" s="14">
        <f>E114</f>
        <v>0</v>
      </c>
    </row>
    <row r="115" spans="1:10" ht="16.5" x14ac:dyDescent="0.3">
      <c r="A115" s="3" t="s">
        <v>132</v>
      </c>
      <c r="B115" s="3" t="s">
        <v>10</v>
      </c>
      <c r="C115" s="9"/>
      <c r="D115" s="10"/>
      <c r="E115" s="10">
        <f>SUM(E73:E114)</f>
        <v>0</v>
      </c>
      <c r="F115" s="3" t="s">
        <v>10</v>
      </c>
      <c r="G115" s="10"/>
      <c r="H115" s="10">
        <f>SUM(H73:H114)</f>
        <v>0</v>
      </c>
      <c r="I115" s="9"/>
      <c r="J115" s="10">
        <f>SUM(J73:J114)</f>
        <v>0</v>
      </c>
    </row>
  </sheetData>
  <pageMargins left="0.70866141732283472" right="0.70866141732283472" top="0.78740157480314965" bottom="0.78740157480314965" header="0.31496062992125984" footer="0.31496062992125984"/>
  <pageSetup paperSize="9" scale="84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Rekapitulace</vt:lpstr>
      <vt:lpstr>Rozpočet</vt:lpstr>
      <vt:lpstr>Rozpočet!Oblast_tisku</vt:lpstr>
    </vt:vector>
  </TitlesOfParts>
  <Company>BMS SERVIS, s.r.o.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Pavel Žilka</dc:creator>
  <cp:lastModifiedBy>Ing. Pavel Žilka</cp:lastModifiedBy>
  <cp:lastPrinted>2016-06-01T20:21:33Z</cp:lastPrinted>
  <dcterms:created xsi:type="dcterms:W3CDTF">2016-05-29T05:52:49Z</dcterms:created>
  <dcterms:modified xsi:type="dcterms:W3CDTF">2016-08-17T07:30:51Z</dcterms:modified>
</cp:coreProperties>
</file>